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eborahkhider/Documents/Documents/LinkedEarth/LiPD/"/>
    </mc:Choice>
  </mc:AlternateContent>
  <bookViews>
    <workbookView xWindow="5800" yWindow="1620" windowWidth="29660" windowHeight="19560" activeTab="5"/>
  </bookViews>
  <sheets>
    <sheet name="About" sheetId="8" r:id="rId1"/>
    <sheet name="Guidelines" sheetId="16" r:id="rId2"/>
    <sheet name="Metadata" sheetId="2" r:id="rId3"/>
    <sheet name="ProxyList" sheetId="5" state="hidden" r:id="rId4"/>
    <sheet name="paleo1measurementTable1" sheetId="11" r:id="rId5"/>
    <sheet name="chron1measurementTable1" sheetId="7" r:id="rId6"/>
    <sheet name="Lists" sheetId="15" r:id="rId7"/>
  </sheets>
  <definedNames>
    <definedName name="archiveType">Lists!$A$1:$A$12</definedName>
    <definedName name="ChronVariableName">chron1measurementTable1!$A$5:$A$18</definedName>
    <definedName name="InferredVariable">Lists!$E$1:$E$38</definedName>
    <definedName name="interpDirection">Lists!$G$1:$G$2</definedName>
    <definedName name="interpScope">Lists!$H$1:$H$3</definedName>
    <definedName name="isLocal">Lists!$F$1:$F$2</definedName>
    <definedName name="ProxyObservation">Lists!$C$1:$C$48</definedName>
    <definedName name="ProxySensor">Lists!$D$1:$D$16</definedName>
    <definedName name="variableName">paleo1measurementTable1!$A$5:$A$18</definedName>
    <definedName name="variableType">Lists!$B$1:$B$2</definedName>
  </definedNames>
  <calcPr calcId="150001" iterateDelta="252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4" i="11" l="1"/>
  <c r="E124" i="11"/>
  <c r="D124" i="11"/>
  <c r="F1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B124" i="11"/>
  <c r="C123" i="11"/>
  <c r="E123" i="11"/>
  <c r="D123" i="11"/>
  <c r="F123" i="11"/>
  <c r="B123" i="11"/>
  <c r="C122" i="11"/>
  <c r="E122" i="11"/>
  <c r="D122" i="11"/>
  <c r="F122" i="11"/>
  <c r="B122" i="11"/>
  <c r="C121" i="11"/>
  <c r="E121" i="11"/>
  <c r="D121" i="11"/>
  <c r="F121" i="11"/>
  <c r="B121" i="11"/>
  <c r="C120" i="11"/>
  <c r="E120" i="11"/>
  <c r="D120" i="11"/>
  <c r="F120" i="11"/>
  <c r="B120" i="11"/>
  <c r="C119" i="11"/>
  <c r="E119" i="11"/>
  <c r="D119" i="11"/>
  <c r="F119" i="11"/>
  <c r="B119" i="11"/>
  <c r="C118" i="11"/>
  <c r="E118" i="11"/>
  <c r="D118" i="11"/>
  <c r="F118" i="11"/>
  <c r="B118" i="11"/>
  <c r="C117" i="11"/>
  <c r="E117" i="11"/>
  <c r="D117" i="11"/>
  <c r="F117" i="11"/>
  <c r="B117" i="11"/>
  <c r="C116" i="11"/>
  <c r="E116" i="11"/>
  <c r="D116" i="11"/>
  <c r="F116" i="11"/>
  <c r="B116" i="11"/>
  <c r="C115" i="11"/>
  <c r="E115" i="11"/>
  <c r="D115" i="11"/>
  <c r="F115" i="11"/>
  <c r="B115" i="11"/>
  <c r="C114" i="11"/>
  <c r="E114" i="11"/>
  <c r="D114" i="11"/>
  <c r="F114" i="11"/>
  <c r="B114" i="11"/>
  <c r="C113" i="11"/>
  <c r="E113" i="11"/>
  <c r="D113" i="11"/>
  <c r="F113" i="11"/>
  <c r="B113" i="11"/>
  <c r="C112" i="11"/>
  <c r="E112" i="11"/>
  <c r="D112" i="11"/>
  <c r="F112" i="11"/>
  <c r="B112" i="11"/>
  <c r="C111" i="11"/>
  <c r="E111" i="11"/>
  <c r="D111" i="11"/>
  <c r="F111" i="11"/>
  <c r="B111" i="11"/>
  <c r="C110" i="11"/>
  <c r="E110" i="11"/>
  <c r="D110" i="11"/>
  <c r="F110" i="11"/>
  <c r="B110" i="11"/>
  <c r="C109" i="11"/>
  <c r="E109" i="11"/>
  <c r="D109" i="11"/>
  <c r="F109" i="11"/>
  <c r="B109" i="11"/>
  <c r="C108" i="11"/>
  <c r="E108" i="11"/>
  <c r="D108" i="11"/>
  <c r="F108" i="11"/>
  <c r="B108" i="11"/>
  <c r="C107" i="11"/>
  <c r="E107" i="11"/>
  <c r="D107" i="11"/>
  <c r="F107" i="11"/>
  <c r="B107" i="11"/>
  <c r="C106" i="11"/>
  <c r="E106" i="11"/>
  <c r="D106" i="11"/>
  <c r="F106" i="11"/>
  <c r="B106" i="11"/>
  <c r="C105" i="11"/>
  <c r="E105" i="11"/>
  <c r="D105" i="11"/>
  <c r="F105" i="11"/>
  <c r="B105" i="11"/>
  <c r="C104" i="11"/>
  <c r="E104" i="11"/>
  <c r="D104" i="11"/>
  <c r="F104" i="11"/>
  <c r="B104" i="11"/>
  <c r="C103" i="11"/>
  <c r="E103" i="11"/>
  <c r="D103" i="11"/>
  <c r="F103" i="11"/>
  <c r="B103" i="11"/>
  <c r="C102" i="11"/>
  <c r="E102" i="11"/>
  <c r="D102" i="11"/>
  <c r="F102" i="11"/>
  <c r="B102" i="11"/>
  <c r="C101" i="11"/>
  <c r="E101" i="11"/>
  <c r="D101" i="11"/>
  <c r="F101" i="11"/>
  <c r="B101" i="11"/>
  <c r="C100" i="11"/>
  <c r="E100" i="11"/>
  <c r="D100" i="11"/>
  <c r="F100" i="11"/>
  <c r="B100" i="11"/>
  <c r="C99" i="11"/>
  <c r="E99" i="11"/>
  <c r="D99" i="11"/>
  <c r="F99" i="11"/>
  <c r="B99" i="11"/>
  <c r="C98" i="11"/>
  <c r="E98" i="11"/>
  <c r="D98" i="11"/>
  <c r="F98" i="11"/>
  <c r="B98" i="11"/>
  <c r="C97" i="11"/>
  <c r="E97" i="11"/>
  <c r="D97" i="11"/>
  <c r="F97" i="11"/>
  <c r="B97" i="11"/>
  <c r="C96" i="11"/>
  <c r="E96" i="11"/>
  <c r="D96" i="11"/>
  <c r="F96" i="11"/>
  <c r="B96" i="11"/>
  <c r="C95" i="11"/>
  <c r="E95" i="11"/>
  <c r="D95" i="11"/>
  <c r="F95" i="11"/>
  <c r="B95" i="11"/>
  <c r="C94" i="11"/>
  <c r="E94" i="11"/>
  <c r="D94" i="11"/>
  <c r="F94" i="11"/>
  <c r="B94" i="11"/>
  <c r="C93" i="11"/>
  <c r="E93" i="11"/>
  <c r="D93" i="11"/>
  <c r="F93" i="11"/>
  <c r="B93" i="11"/>
  <c r="C92" i="11"/>
  <c r="E92" i="11"/>
  <c r="D92" i="11"/>
  <c r="F92" i="11"/>
  <c r="B92" i="11"/>
  <c r="C91" i="11"/>
  <c r="E91" i="11"/>
  <c r="D91" i="11"/>
  <c r="F91" i="11"/>
  <c r="B91" i="11"/>
  <c r="C90" i="11"/>
  <c r="E90" i="11"/>
  <c r="D90" i="11"/>
  <c r="F90" i="11"/>
  <c r="B90" i="11"/>
  <c r="C89" i="11"/>
  <c r="E89" i="11"/>
  <c r="D89" i="11"/>
  <c r="F89" i="11"/>
  <c r="B89" i="11"/>
  <c r="C88" i="11"/>
  <c r="E88" i="11"/>
  <c r="D88" i="11"/>
  <c r="F88" i="11"/>
  <c r="B88" i="11"/>
  <c r="C87" i="11"/>
  <c r="E87" i="11"/>
  <c r="D87" i="11"/>
  <c r="F87" i="11"/>
  <c r="B87" i="11"/>
  <c r="C86" i="11"/>
  <c r="E86" i="11"/>
  <c r="D86" i="11"/>
  <c r="F86" i="11"/>
  <c r="B86" i="11"/>
  <c r="C85" i="11"/>
  <c r="E85" i="11"/>
  <c r="D85" i="11"/>
  <c r="F85" i="11"/>
  <c r="B85" i="11"/>
  <c r="C84" i="11"/>
  <c r="E84" i="11"/>
  <c r="D84" i="11"/>
  <c r="F84" i="11"/>
  <c r="B84" i="11"/>
  <c r="C83" i="11"/>
  <c r="E83" i="11"/>
  <c r="D83" i="11"/>
  <c r="F83" i="11"/>
  <c r="B83" i="11"/>
  <c r="C82" i="11"/>
  <c r="E82" i="11"/>
  <c r="D82" i="11"/>
  <c r="F82" i="11"/>
  <c r="B82" i="11"/>
  <c r="C81" i="11"/>
  <c r="E81" i="11"/>
  <c r="D81" i="11"/>
  <c r="F81" i="11"/>
  <c r="B81" i="11"/>
  <c r="C80" i="11"/>
  <c r="E80" i="11"/>
  <c r="D80" i="11"/>
  <c r="F80" i="11"/>
  <c r="B80" i="11"/>
  <c r="C79" i="11"/>
  <c r="E79" i="11"/>
  <c r="D79" i="11"/>
  <c r="F79" i="11"/>
  <c r="B79" i="11"/>
  <c r="C78" i="11"/>
  <c r="E78" i="11"/>
  <c r="D78" i="11"/>
  <c r="F78" i="11"/>
  <c r="B78" i="11"/>
  <c r="C77" i="11"/>
  <c r="E77" i="11"/>
  <c r="D77" i="11"/>
  <c r="F77" i="11"/>
  <c r="B77" i="11"/>
  <c r="C76" i="11"/>
  <c r="E76" i="11"/>
  <c r="D76" i="11"/>
  <c r="F76" i="11"/>
  <c r="B76" i="11"/>
  <c r="C75" i="11"/>
  <c r="E75" i="11"/>
  <c r="D75" i="11"/>
  <c r="F75" i="11"/>
  <c r="B75" i="11"/>
  <c r="C74" i="11"/>
  <c r="E74" i="11"/>
  <c r="D74" i="11"/>
  <c r="F74" i="11"/>
  <c r="B74" i="11"/>
  <c r="C73" i="11"/>
  <c r="E73" i="11"/>
  <c r="D73" i="11"/>
  <c r="F73" i="11"/>
  <c r="B73" i="11"/>
  <c r="C72" i="11"/>
  <c r="E72" i="11"/>
  <c r="D72" i="11"/>
  <c r="F72" i="11"/>
  <c r="B72" i="11"/>
  <c r="C71" i="11"/>
  <c r="E71" i="11"/>
  <c r="D71" i="11"/>
  <c r="F71" i="11"/>
  <c r="B71" i="11"/>
  <c r="C70" i="11"/>
  <c r="E70" i="11"/>
  <c r="D70" i="11"/>
  <c r="F70" i="11"/>
  <c r="B70" i="11"/>
  <c r="C69" i="11"/>
  <c r="E69" i="11"/>
  <c r="D69" i="11"/>
  <c r="F69" i="11"/>
  <c r="B69" i="11"/>
  <c r="C68" i="11"/>
  <c r="E68" i="11"/>
  <c r="D68" i="11"/>
  <c r="F68" i="11"/>
  <c r="B68" i="11"/>
  <c r="C67" i="11"/>
  <c r="E67" i="11"/>
  <c r="D67" i="11"/>
  <c r="F67" i="11"/>
  <c r="B67" i="11"/>
  <c r="C66" i="11"/>
  <c r="E66" i="11"/>
  <c r="D66" i="11"/>
  <c r="F66" i="11"/>
  <c r="B66" i="11"/>
  <c r="C65" i="11"/>
  <c r="E65" i="11"/>
  <c r="D65" i="11"/>
  <c r="F65" i="11"/>
  <c r="B65" i="11"/>
  <c r="C64" i="11"/>
  <c r="E64" i="11"/>
  <c r="D64" i="11"/>
  <c r="F64" i="11"/>
  <c r="B64" i="11"/>
  <c r="C63" i="11"/>
  <c r="E63" i="11"/>
  <c r="D63" i="11"/>
  <c r="F63" i="11"/>
  <c r="B63" i="11"/>
  <c r="C62" i="11"/>
  <c r="E62" i="11"/>
  <c r="D62" i="11"/>
  <c r="F62" i="11"/>
  <c r="B62" i="11"/>
  <c r="C61" i="11"/>
  <c r="E61" i="11"/>
  <c r="D61" i="11"/>
  <c r="F61" i="11"/>
  <c r="B61" i="11"/>
  <c r="C60" i="11"/>
  <c r="E60" i="11"/>
  <c r="D60" i="11"/>
  <c r="F60" i="11"/>
  <c r="B60" i="11"/>
  <c r="C59" i="11"/>
  <c r="E59" i="11"/>
  <c r="D59" i="11"/>
  <c r="F59" i="11"/>
  <c r="B59" i="11"/>
  <c r="C58" i="11"/>
  <c r="E58" i="11"/>
  <c r="D58" i="11"/>
  <c r="F58" i="11"/>
  <c r="B58" i="11"/>
  <c r="C57" i="11"/>
  <c r="E57" i="11"/>
  <c r="D57" i="11"/>
  <c r="F57" i="11"/>
  <c r="B57" i="11"/>
  <c r="C56" i="11"/>
  <c r="E56" i="11"/>
  <c r="D56" i="11"/>
  <c r="F56" i="11"/>
  <c r="B56" i="11"/>
  <c r="C55" i="11"/>
  <c r="E55" i="11"/>
  <c r="D55" i="11"/>
  <c r="F55" i="11"/>
  <c r="B55" i="11"/>
  <c r="C54" i="11"/>
  <c r="E54" i="11"/>
  <c r="D54" i="11"/>
  <c r="F54" i="11"/>
  <c r="B54" i="11"/>
  <c r="C53" i="11"/>
  <c r="E53" i="11"/>
  <c r="D53" i="11"/>
  <c r="F53" i="11"/>
  <c r="B53" i="11"/>
  <c r="C52" i="11"/>
  <c r="E52" i="11"/>
  <c r="D52" i="11"/>
  <c r="F52" i="11"/>
  <c r="B52" i="11"/>
  <c r="C51" i="11"/>
  <c r="E51" i="11"/>
  <c r="D51" i="11"/>
  <c r="F51" i="11"/>
  <c r="B51" i="11"/>
  <c r="C50" i="11"/>
  <c r="E50" i="11"/>
  <c r="D50" i="11"/>
  <c r="F50" i="11"/>
  <c r="B50" i="11"/>
  <c r="C49" i="11"/>
  <c r="E49" i="11"/>
  <c r="D49" i="11"/>
  <c r="F49" i="11"/>
  <c r="B49" i="11"/>
  <c r="C48" i="11"/>
  <c r="E48" i="11"/>
  <c r="D48" i="11"/>
  <c r="F48" i="11"/>
  <c r="B48" i="11"/>
  <c r="C47" i="11"/>
  <c r="E47" i="11"/>
  <c r="D47" i="11"/>
  <c r="F47" i="11"/>
  <c r="B47" i="11"/>
  <c r="C46" i="11"/>
  <c r="E46" i="11"/>
  <c r="D46" i="11"/>
  <c r="F46" i="11"/>
  <c r="B46" i="11"/>
  <c r="C45" i="11"/>
  <c r="E45" i="11"/>
  <c r="D45" i="11"/>
  <c r="F45" i="11"/>
  <c r="B45" i="11"/>
  <c r="C44" i="11"/>
  <c r="E44" i="11"/>
  <c r="D44" i="11"/>
  <c r="F44" i="11"/>
  <c r="B44" i="11"/>
  <c r="C43" i="11"/>
  <c r="E43" i="11"/>
  <c r="D43" i="11"/>
  <c r="F43" i="11"/>
  <c r="B43" i="11"/>
  <c r="C42" i="11"/>
  <c r="E42" i="11"/>
  <c r="D42" i="11"/>
  <c r="F42" i="11"/>
  <c r="B42" i="11"/>
  <c r="C41" i="11"/>
  <c r="E41" i="11"/>
  <c r="D41" i="11"/>
  <c r="F41" i="11"/>
  <c r="B41" i="11"/>
  <c r="C40" i="11"/>
  <c r="E40" i="11"/>
  <c r="D40" i="11"/>
  <c r="F40" i="11"/>
  <c r="B40" i="11"/>
  <c r="C39" i="11"/>
  <c r="E39" i="11"/>
  <c r="D39" i="11"/>
  <c r="F39" i="11"/>
  <c r="B39" i="11"/>
  <c r="C38" i="11"/>
  <c r="E38" i="11"/>
  <c r="D38" i="11"/>
  <c r="F38" i="11"/>
  <c r="B38" i="11"/>
  <c r="C37" i="11"/>
  <c r="E37" i="11"/>
  <c r="D37" i="11"/>
  <c r="F37" i="11"/>
  <c r="B37" i="11"/>
  <c r="C36" i="11"/>
  <c r="E36" i="11"/>
  <c r="D36" i="11"/>
  <c r="F36" i="11"/>
  <c r="B36" i="11"/>
  <c r="C35" i="11"/>
  <c r="E35" i="11"/>
  <c r="D35" i="11"/>
  <c r="F35" i="11"/>
  <c r="B35" i="11"/>
  <c r="C34" i="11"/>
  <c r="E34" i="11"/>
  <c r="D34" i="11"/>
  <c r="F34" i="11"/>
  <c r="B34" i="11"/>
  <c r="C33" i="11"/>
  <c r="E33" i="11"/>
  <c r="D33" i="11"/>
  <c r="F33" i="11"/>
  <c r="B33" i="11"/>
  <c r="C32" i="11"/>
  <c r="E32" i="11"/>
  <c r="D32" i="11"/>
  <c r="F32" i="11"/>
  <c r="B32" i="11"/>
  <c r="C31" i="11"/>
  <c r="E31" i="11"/>
  <c r="D31" i="11"/>
  <c r="F31" i="11"/>
  <c r="B31" i="11"/>
  <c r="D30" i="11"/>
  <c r="C30" i="11"/>
  <c r="B30" i="11"/>
  <c r="C29" i="11"/>
  <c r="E29" i="11"/>
  <c r="D29" i="11"/>
  <c r="F29" i="11"/>
  <c r="B29" i="11"/>
  <c r="C28" i="11"/>
  <c r="E28" i="11"/>
  <c r="D28" i="11"/>
  <c r="F28" i="11"/>
  <c r="B28" i="11"/>
  <c r="C27" i="11"/>
  <c r="E27" i="11"/>
  <c r="D27" i="11"/>
  <c r="F27" i="11"/>
  <c r="B27" i="11"/>
  <c r="C26" i="11"/>
  <c r="E26" i="11"/>
  <c r="D26" i="11"/>
  <c r="F26" i="11"/>
  <c r="B26" i="11"/>
  <c r="C25" i="11"/>
  <c r="E25" i="11"/>
  <c r="D25" i="11"/>
  <c r="F25" i="11"/>
  <c r="B25" i="11"/>
  <c r="C24" i="11"/>
  <c r="E24" i="11"/>
  <c r="D24" i="11"/>
  <c r="F24" i="11"/>
  <c r="B24" i="11"/>
  <c r="A8" i="7"/>
  <c r="A7" i="7"/>
  <c r="A6" i="7"/>
  <c r="A5" i="7"/>
  <c r="A5" i="11"/>
  <c r="A6" i="11"/>
  <c r="A7" i="11"/>
  <c r="A8" i="11"/>
  <c r="A9" i="11"/>
  <c r="A10" i="11"/>
</calcChain>
</file>

<file path=xl/sharedStrings.xml><?xml version="1.0" encoding="utf-8"?>
<sst xmlns="http://schemas.openxmlformats.org/spreadsheetml/2006/main" count="502" uniqueCount="394">
  <si>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</si>
  <si>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</si>
  <si>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</si>
  <si>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</si>
  <si>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</si>
  <si>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</si>
  <si>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</si>
  <si>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</si>
  <si>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DOI</t>
  </si>
  <si>
    <t>Site Information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</si>
  <si>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</si>
  <si>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</si>
  <si>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</si>
  <si>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</si>
  <si>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</si>
  <si>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Variables</t>
  </si>
  <si>
    <t>Units</t>
  </si>
  <si>
    <t>Data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</si>
  <si>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</si>
  <si>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</si>
  <si>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</si>
  <si>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</si>
  <si>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</si>
  <si>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</si>
  <si>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</si>
  <si>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</si>
  <si>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</si>
  <si>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</si>
  <si>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</si>
  <si>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</si>
  <si>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</si>
  <si>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</si>
  <si>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</si>
  <si>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</si>
  <si>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</si>
  <si>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</si>
  <si>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</si>
  <si>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</si>
  <si>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</si>
  <si>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</si>
  <si>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>Original Source_URL (if applicable)</t>
  </si>
  <si>
    <t>Investigators (Lastname, first; lastname2, first2)</t>
  </si>
  <si>
    <t>Publication title</t>
  </si>
  <si>
    <t>Report Number</t>
  </si>
  <si>
    <t>elevation (m), below sea level negative</t>
  </si>
  <si>
    <t xml:space="preserve"> Use appropriate significant digits for all values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</si>
  <si>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</si>
  <si>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</si>
  <si>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</si>
  <si>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</si>
  <si>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</si>
  <si>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Authors (last, first; last2, first2; separate with semi-colons)</t>
  </si>
  <si>
    <t xml:space="preserve">Ref #1 </t>
  </si>
  <si>
    <t>Ref #2</t>
  </si>
  <si>
    <t>&lt;missing value&gt;</t>
  </si>
  <si>
    <t>&lt;notes that describe the table as a whole&gt;</t>
  </si>
  <si>
    <t>variableName</t>
  </si>
  <si>
    <t>Dataset Name (siteName.firstAuthor.year)</t>
  </si>
  <si>
    <t>Rock</t>
  </si>
  <si>
    <t>measured</t>
  </si>
  <si>
    <t>inferred</t>
  </si>
  <si>
    <t>country</t>
  </si>
  <si>
    <t>variableType</t>
  </si>
  <si>
    <t>Al/Ca</t>
  </si>
  <si>
    <t>Ar-Ar</t>
  </si>
  <si>
    <t>B/Ca</t>
  </si>
  <si>
    <t>Ba/Ca</t>
  </si>
  <si>
    <t>C</t>
  </si>
  <si>
    <t>Clay fraction</t>
  </si>
  <si>
    <t>Color</t>
  </si>
  <si>
    <t>d13C</t>
  </si>
  <si>
    <t>d15N</t>
  </si>
  <si>
    <t>d17O</t>
  </si>
  <si>
    <t>d18O</t>
  </si>
  <si>
    <t>dD</t>
  </si>
  <si>
    <t>Density</t>
  </si>
  <si>
    <t>Diffuse spectral reflectance</t>
  </si>
  <si>
    <t>Faunal</t>
  </si>
  <si>
    <t>Fe/Ca</t>
  </si>
  <si>
    <t>Floral</t>
  </si>
  <si>
    <t>Grain size</t>
  </si>
  <si>
    <t>Historic</t>
  </si>
  <si>
    <t>Layer thickness</t>
  </si>
  <si>
    <t>Lead Isotope</t>
  </si>
  <si>
    <t>Li/Ca</t>
  </si>
  <si>
    <t>Lithics</t>
  </si>
  <si>
    <t>Luminescence</t>
  </si>
  <si>
    <t>Magnetic susceptibility</t>
  </si>
  <si>
    <t>Mg/Ca</t>
  </si>
  <si>
    <t>Mineral matter</t>
  </si>
  <si>
    <t>Mn/Ca</t>
  </si>
  <si>
    <t>Moisture Content</t>
  </si>
  <si>
    <t>N</t>
  </si>
  <si>
    <t>Neodymium</t>
  </si>
  <si>
    <t>Organic matter</t>
  </si>
  <si>
    <t>P</t>
  </si>
  <si>
    <t>Permeability</t>
  </si>
  <si>
    <t>Porosity</t>
  </si>
  <si>
    <t>Radiocarbon</t>
  </si>
  <si>
    <t>Resistivity</t>
  </si>
  <si>
    <t>Sand fraction</t>
  </si>
  <si>
    <t>Si</t>
  </si>
  <si>
    <t>Silt fraction</t>
  </si>
  <si>
    <t>Sr/Ca</t>
  </si>
  <si>
    <t>TEX86</t>
  </si>
  <si>
    <t>U-Th</t>
  </si>
  <si>
    <t>Uk37</t>
  </si>
  <si>
    <t>X-Ray diffraction</t>
  </si>
  <si>
    <t>X-ray fluorescence</t>
  </si>
  <si>
    <t>Zn/Ca</t>
  </si>
  <si>
    <t>Archea</t>
  </si>
  <si>
    <t>Bivalves</t>
  </si>
  <si>
    <t>Chironomids</t>
  </si>
  <si>
    <t>Coccolithophores</t>
  </si>
  <si>
    <t>Foraminifera</t>
  </si>
  <si>
    <t>Gastropods</t>
  </si>
  <si>
    <t>Ice sheet</t>
  </si>
  <si>
    <t>Karst</t>
  </si>
  <si>
    <t>Mollusk</t>
  </si>
  <si>
    <t>Ostracods</t>
  </si>
  <si>
    <t>Polyp</t>
  </si>
  <si>
    <t>Snow</t>
  </si>
  <si>
    <t>Tree</t>
  </si>
  <si>
    <t>Vegetation</t>
  </si>
  <si>
    <t>Watershed</t>
  </si>
  <si>
    <t>Temperature</t>
  </si>
  <si>
    <t>Sea Surface Temperature</t>
  </si>
  <si>
    <t>Bottom Water Temperature</t>
  </si>
  <si>
    <t>Ocean Mixed Layer Temperature</t>
  </si>
  <si>
    <t>Surface air temperature</t>
  </si>
  <si>
    <t>Carbon dioxide concentration</t>
  </si>
  <si>
    <t>Methane concentration</t>
  </si>
  <si>
    <t>Nitrous oxide concentration</t>
  </si>
  <si>
    <t>Free oxygen levels</t>
  </si>
  <si>
    <t>pH</t>
  </si>
  <si>
    <t>Carbonate saturation</t>
  </si>
  <si>
    <t>Carbonate Ion Concentration</t>
  </si>
  <si>
    <t>Salinity</t>
  </si>
  <si>
    <t>ExcessD</t>
  </si>
  <si>
    <t>Precipitation Amount</t>
  </si>
  <si>
    <t xml:space="preserve">Moisture Content </t>
  </si>
  <si>
    <t>PDSI</t>
  </si>
  <si>
    <t>JulianDay</t>
  </si>
  <si>
    <t>Age</t>
  </si>
  <si>
    <t>Radiocarbon Age</t>
  </si>
  <si>
    <t>SOI</t>
  </si>
  <si>
    <t>Nino3.4</t>
  </si>
  <si>
    <t>Nino3</t>
  </si>
  <si>
    <t>Nino4</t>
  </si>
  <si>
    <t>Nino1</t>
  </si>
  <si>
    <t>Nino2</t>
  </si>
  <si>
    <t>Nino1+2</t>
  </si>
  <si>
    <t>AMO</t>
  </si>
  <si>
    <t>NAO</t>
  </si>
  <si>
    <t>AO</t>
  </si>
  <si>
    <t>SAM</t>
  </si>
  <si>
    <t>AAO</t>
  </si>
  <si>
    <t>TakenAtDepth</t>
  </si>
  <si>
    <t>InferredFrom</t>
  </si>
  <si>
    <t>Use one row to define each variable; add additional worksheets for additional tables; delete unused lines; if adding lines, check that the HasMinValue, HasMaxValue, HasMeanValue and HasMedianValue has the proper cell assignment. Leave any unused columns blank (Do not delete them)</t>
  </si>
  <si>
    <t>Interpretation1_variable</t>
  </si>
  <si>
    <t>Interpretation1_variableDetail</t>
  </si>
  <si>
    <t>Interpretation1_rank</t>
  </si>
  <si>
    <t>Interpretation1_basis</t>
  </si>
  <si>
    <t>Intepretation1_local</t>
  </si>
  <si>
    <t>far-field</t>
  </si>
  <si>
    <t>local</t>
  </si>
  <si>
    <t>Principal_Investigator</t>
  </si>
  <si>
    <t>Interpretation1_interpDirection</t>
  </si>
  <si>
    <t>positive</t>
  </si>
  <si>
    <t>negative</t>
  </si>
  <si>
    <t>calibration_equation</t>
  </si>
  <si>
    <t>calibration_notes</t>
  </si>
  <si>
    <t>calibration_reference</t>
  </si>
  <si>
    <t>calibration_uncertainty</t>
  </si>
  <si>
    <t>calibration_uncertaintyType</t>
  </si>
  <si>
    <t>notes</t>
  </si>
  <si>
    <t>coral</t>
  </si>
  <si>
    <t>document</t>
  </si>
  <si>
    <t>glacier ice</t>
  </si>
  <si>
    <t>hybrid</t>
  </si>
  <si>
    <t>lake sediment</t>
  </si>
  <si>
    <t>marine sediment</t>
  </si>
  <si>
    <t>mollusks shells</t>
  </si>
  <si>
    <t>peat</t>
  </si>
  <si>
    <t>rock</t>
  </si>
  <si>
    <t>sclerosponge</t>
  </si>
  <si>
    <t>speleothem</t>
  </si>
  <si>
    <t>wood</t>
  </si>
  <si>
    <t>d34S</t>
  </si>
  <si>
    <t>Paste Data Table below starting in Column A. Do not paste the headers &lt;variable 1&gt; they will be automatically generated from the metadata</t>
  </si>
  <si>
    <t>Interpretation1_local</t>
  </si>
  <si>
    <t>Archive Type</t>
  </si>
  <si>
    <t>Interpretation1_scope</t>
  </si>
  <si>
    <t>Climate</t>
  </si>
  <si>
    <t>Isotope</t>
  </si>
  <si>
    <t>Ecology</t>
  </si>
  <si>
    <t>PhysicalSample_hasName</t>
  </si>
  <si>
    <t>PhysicalSample_hasIGSN</t>
  </si>
  <si>
    <t>PhysicalSample_housedAt</t>
  </si>
  <si>
    <t>What is LiPD?</t>
  </si>
  <si>
    <t>the backbone of the LinkedEarth edifice. LiPD is closely aligned with the LinkedEarth ontology;</t>
  </si>
  <si>
    <t>changes in one are often reflected in the other.</t>
  </si>
  <si>
    <t>How to read a LiPD file?</t>
  </si>
  <si>
    <t>http://wiki.linked.earth/Linked_Paleo_Data</t>
  </si>
  <si>
    <t>LiPD was designed so that it can capture much richer sets of (meta)data than ASCII or Excel files, and to</t>
  </si>
  <si>
    <t>have a fixed backbone around which scientific codes can be built. There is a price to pay for this power:</t>
  </si>
  <si>
    <t>LiPD is undoubtedly more difficult to interact with than a plain text file. Although it is possible to unzip</t>
  </si>
  <si>
    <t>a LiPD file and navigate through the native JSON-LD and  csv files, this is  not the best way to harness the</t>
  </si>
  <si>
    <t>power of LiPD files.</t>
  </si>
  <si>
    <t>The easiest way to interact with a LiPD file is through the LinkedEarth wiki, which allows you to navigate</t>
  </si>
  <si>
    <t xml:space="preserve">the hierarchical structure of the file easily. </t>
  </si>
  <si>
    <t>http://wiki.linked.earth</t>
  </si>
  <si>
    <t>In addition, we have developped several utilities to read and write LiPD files in Matlab, Python, and R.</t>
  </si>
  <si>
    <t xml:space="preserve">For more information, visit: </t>
  </si>
  <si>
    <t>http://wiki.linked.earth/LiPD_Utilities</t>
  </si>
  <si>
    <t>What can I do with a LiPD file?</t>
  </si>
  <si>
    <t>LiPD was designed to facilitate coding around paleoclimate data. We have already developped software</t>
  </si>
  <si>
    <t>in R and Python to analyze and visualize paleoclimate data.</t>
  </si>
  <si>
    <t>For GeochronR (R package), see here:</t>
  </si>
  <si>
    <t>http://wiki.linked.earth/GeoChronR</t>
  </si>
  <si>
    <t>For Pyleoclim (Python package), see here:</t>
  </si>
  <si>
    <t>http://wiki.linked.earth/Pyleoclim</t>
  </si>
  <si>
    <t>In addition, CSciBox (an integrated software system for age-model construction) makes use of LiPD.</t>
  </si>
  <si>
    <t xml:space="preserve">For information about CSciBox, see here: </t>
  </si>
  <si>
    <t>https://www.cs.colorado.edu/~lizb/cscience.html</t>
  </si>
  <si>
    <t>How do I get my data into LiPD?</t>
  </si>
  <si>
    <t>template and use the Python LiPD utilities to convert the template into a LiPD file.</t>
  </si>
  <si>
    <t>General guidelines</t>
  </si>
  <si>
    <t>What constitutes a LiPD file?</t>
  </si>
  <si>
    <t>physical samples in drastically different locations (i.e. different regimes), then each physical sample and</t>
  </si>
  <si>
    <t>Examples:</t>
  </si>
  <si>
    <t>All data and metadata should be in the same file for the following studies:</t>
  </si>
  <si>
    <t>- Ice cores from the same hole</t>
  </si>
  <si>
    <t>- Marine sediments from the same hole (IODP), same location (multi-core, piston core/gravity cores)</t>
  </si>
  <si>
    <t>- Corals from the same head</t>
  </si>
  <si>
    <t>- Trees from the same geographical region (for instance used in a chronology)</t>
  </si>
  <si>
    <t>- Lake cores from the same lake</t>
  </si>
  <si>
    <t>- Spelothems from the same cave</t>
  </si>
  <si>
    <t>- Lake cores from different lakes but with the same climate interpretation. For instance, a regional composite</t>
  </si>
  <si>
    <t>- Speleothems from different caves with the same climatology</t>
  </si>
  <si>
    <t>Data and metadata should be in different files for the following studies:</t>
  </si>
  <si>
    <t>- Speleothems from different caves in different monsoon regimes</t>
  </si>
  <si>
    <t>- Lake cores from different lakes with different catchment basin</t>
  </si>
  <si>
    <t>- Marine sediments with different oceanographic regimes</t>
  </si>
  <si>
    <t>- Corals from different islands.</t>
  </si>
  <si>
    <t>What constitutes a measurementTable?</t>
  </si>
  <si>
    <t>should be reported in two different tables.</t>
  </si>
  <si>
    <t>At its most fundamental level, all the data and metadata that are part of the same study should be placed</t>
  </si>
  <si>
    <t>associated data and metadata should be placed in separate LiPD files. In other words, if the data from each</t>
  </si>
  <si>
    <t>specific physical sample can be reused on their own in another study, then each should be placed in</t>
  </si>
  <si>
    <t>its own LiPD file. See examples below for some basic rules about this guideline.</t>
  </si>
  <si>
    <t xml:space="preserve">A good rule of thumb is to ask: How is the data going to be reused? For instance, if radiocarbon chronologies </t>
  </si>
  <si>
    <t>for different cores are meant to be independent of each other, then each physical sample should get their</t>
  </si>
  <si>
    <t>Simply put, one table/Physical Sample. So if a study uses two speleothems, the measurements for each sample</t>
  </si>
  <si>
    <t>own ChronMeasurementTable.  On the other hand, if a composite depth is used, then the measurements</t>
  </si>
  <si>
    <t xml:space="preserve">for each physical sample can be placed in the same table. </t>
  </si>
  <si>
    <t>How to fill the template</t>
  </si>
  <si>
    <t>The template has three sheets: Metadata, paleo1measurementTable1, chron1measurementTable1</t>
  </si>
  <si>
    <t>There should only be one Metadata sheet/dataset!</t>
  </si>
  <si>
    <t>click on the cell and a yellow pop-up will appear with directions. All the terms used in this template have</t>
  </si>
  <si>
    <t>1. You may be required to choose something already on the list (e.g., variableType)</t>
  </si>
  <si>
    <t>2. In some instances, you can add your answer if it doesn't have an option (e.g., a new type of proxy observation)</t>
  </si>
  <si>
    <t>The metadata for each column (i.e. variable) should be entered in the top portion of the template.</t>
  </si>
  <si>
    <t xml:space="preserve">Temperature can be entered under Interpretation1_variable. To add a second interpretation, add a column </t>
  </si>
  <si>
    <t>with the heading Interpretation2_variable.</t>
  </si>
  <si>
    <t xml:space="preserve">If your table contains more than 14 columns, you can insert the corresponding lines for the metadata. </t>
  </si>
  <si>
    <t>Converting to LiPD</t>
  </si>
  <si>
    <t>To install the Python LiPD utilities</t>
  </si>
  <si>
    <t xml:space="preserve">More information: </t>
  </si>
  <si>
    <t>https://nickmckay.github.io/LiPD-utilities/</t>
  </si>
  <si>
    <t>Running the utilities:</t>
  </si>
  <si>
    <r>
      <t xml:space="preserve">In a terminal window, type </t>
    </r>
    <r>
      <rPr>
        <sz val="11"/>
        <color theme="1"/>
        <rFont val="Courier"/>
      </rPr>
      <t>pip install lipd</t>
    </r>
  </si>
  <si>
    <t>Open your favorite Python interface and type</t>
  </si>
  <si>
    <t>import lipd</t>
  </si>
  <si>
    <t>This will import the package</t>
  </si>
  <si>
    <t>lipd.readExcel()</t>
  </si>
  <si>
    <t>you can enter it directly in the parenthesis (using quotes)</t>
  </si>
  <si>
    <t>This will create your LiPD file!</t>
  </si>
  <si>
    <t>Validating your LiPD file</t>
  </si>
  <si>
    <t>Uploading to the wiki</t>
  </si>
  <si>
    <t>PhysicalSample_collectionMethod</t>
  </si>
  <si>
    <t>lipd.excel()</t>
  </si>
  <si>
    <t>lipd.readLipd()</t>
  </si>
  <si>
    <t>lipd.validate()</t>
  </si>
  <si>
    <t>This will validate your file to make sure that it's conformed to the LiPD</t>
  </si>
  <si>
    <t>requirements. If the validation step failed, make sure that all the fields</t>
  </si>
  <si>
    <t>in red have been completed.</t>
  </si>
  <si>
    <t>http://wiki.linked.earth/Special:WTLiPD</t>
  </si>
  <si>
    <t xml:space="preserve">The pages will be created automatically for you. If you need to change pieces of metadata you can do so </t>
  </si>
  <si>
    <t>directly on the wiki.</t>
  </si>
  <si>
    <t>If you need to make changes to the .csv file, download the corresponding file on your computer, make your</t>
  </si>
  <si>
    <t>changes and re-upload the file.</t>
  </si>
  <si>
    <t xml:space="preserve">in the same LiPD file. There are exceptions to this rule of thumb. For instance, if the study involves two </t>
  </si>
  <si>
    <t>formal definitions that can be found on the LinkedEarth wiki.</t>
  </si>
  <si>
    <t>Drop-down menu options:</t>
  </si>
  <si>
    <t xml:space="preserve">Once the LiPD file is generated, you can upload it directly on the wiki at: </t>
  </si>
  <si>
    <t>As of April 2017, the most efficient way to get your paleoclimate dataset in LiPD format is to fill out this Excel</t>
  </si>
  <si>
    <t>LiPD version: This template is compatible with version 1.2</t>
  </si>
  <si>
    <t xml:space="preserve">In the instance where more than one answer can be available, enter the second answer at the end of the table. </t>
  </si>
  <si>
    <t>For instance, d18O of corals can be interpreted both in terms of temperature and seawater d18O.</t>
  </si>
  <si>
    <t>Fill in as many fields of this template as possible. Future generations of reseachers will thank you!</t>
  </si>
  <si>
    <t>The data should be organized in columns and entered under the field called "Data".</t>
  </si>
  <si>
    <t>The headers and variable name need to match!</t>
  </si>
  <si>
    <t xml:space="preserve">By the end of 2017, a web-based interface should be able to automate a lot of the manual steps. </t>
  </si>
  <si>
    <t>Stay tuned for news @Linked_Earth!</t>
  </si>
  <si>
    <t xml:space="preserve">If you need additional measurementTables, create new sheets by copying paleo1measurementTable1 and </t>
  </si>
  <si>
    <t xml:space="preserve">name them paleo1measurementTable2, paleo1measurementTable3, …. Or chron1measurementTable1, </t>
  </si>
  <si>
    <t>chron1measurementTable2,…</t>
  </si>
  <si>
    <t xml:space="preserve">Copy and paste the data columns. The headers will automatically be entered in the metadata field </t>
  </si>
  <si>
    <t>under variable name.</t>
  </si>
  <si>
    <t>As of now, the conversion to a LiPD file needs to be done in Python (a free, open-source computing language).</t>
  </si>
  <si>
    <r>
      <t xml:space="preserve">All the fields </t>
    </r>
    <r>
      <rPr>
        <sz val="11"/>
        <color rgb="FFFF0000"/>
        <rFont val="Calibri (Body)"/>
      </rPr>
      <t>in red</t>
    </r>
    <r>
      <rPr>
        <sz val="11"/>
        <color theme="1"/>
        <rFont val="Calibri"/>
        <family val="2"/>
        <scheme val="minor"/>
      </rPr>
      <t xml:space="preserve"> are mandatory for a LiPD file to be valid. If you're unsure how to answer a question</t>
    </r>
  </si>
  <si>
    <t>Make sure you copy and paste the formulas from the previous lines!</t>
  </si>
  <si>
    <t>If a dataset only contains inferred variable:</t>
  </si>
  <si>
    <r>
      <t xml:space="preserve">To make the data reusable by the community, we </t>
    </r>
    <r>
      <rPr>
        <b/>
        <sz val="11"/>
        <color theme="1"/>
        <rFont val="Calibri"/>
        <family val="2"/>
        <scheme val="minor"/>
      </rPr>
      <t>strongly</t>
    </r>
    <r>
      <rPr>
        <b/>
        <i/>
        <sz val="11"/>
        <color theme="1"/>
        <rFont val="Calibri"/>
        <scheme val="minor"/>
      </rPr>
      <t xml:space="preserve"> </t>
    </r>
    <r>
      <rPr>
        <sz val="11"/>
        <color theme="1"/>
        <rFont val="Calibri"/>
        <family val="2"/>
        <scheme val="minor"/>
      </rPr>
      <t>encourage you to enter your raw measurements</t>
    </r>
  </si>
  <si>
    <t>(the MeasuredVariable) along with its interpretation (the InferredVariable). However, we are aware that</t>
  </si>
  <si>
    <t>this may not always be possible. For instance, when transforming a legacy dataset into LiPD format, the</t>
  </si>
  <si>
    <t xml:space="preserve">raw measurements may not be readily available. However, the LinkedEarth wiki (and LiPD) requires an </t>
  </si>
  <si>
    <t xml:space="preserve">ArchiveType (i.e., marine sediment). On the wiki, the type of archive is only accessible through a </t>
  </si>
  <si>
    <t>wiki.</t>
  </si>
  <si>
    <t>Let's use a practical example. If the dataset you're working with only contains sea surface temperature</t>
  </si>
  <si>
    <t>values and not the associated Sr/Ca data that the temperature is derived from, then create another column</t>
  </si>
  <si>
    <t xml:space="preserve">filled with the missing value flag for the datasets, using the Sr/Ca header. In the metadata section, only </t>
  </si>
  <si>
    <t>Data Values:</t>
  </si>
  <si>
    <t xml:space="preserve">MeasuredVariable. Therefore, one needs to create the variable (a dummy one with no values if necessary) on the </t>
  </si>
  <si>
    <t>Detailed instructions are provided on the tab "Guidelines" and on YouTube</t>
  </si>
  <si>
    <t>ProxyObservationType</t>
  </si>
  <si>
    <t>InferredVariableType</t>
  </si>
  <si>
    <t>LiPD (Linked Paleo Data) is a convenient way to store and exchange paleoclimate data format and provides</t>
  </si>
  <si>
    <t xml:space="preserve">Directions on how to fill this template and upload your file to the wiki are available on YouTube </t>
  </si>
  <si>
    <t>https://www.youtube.com/channel/UCo7yzNTM__4g5H-xyWV5KbA</t>
  </si>
  <si>
    <t>fill out the name, variableType, and ProxyObservationType for the variable (in this case, Sr/Ca).</t>
  </si>
  <si>
    <t>Detailed instructions on how to fill this template are available on the wiki:</t>
  </si>
  <si>
    <t>http://wiki.linked.earth/Creating_a_LiPD_file#Step-by-step_Instructions</t>
  </si>
  <si>
    <t>This will trigger a GUI to navigate to the Excel file. If you know the path</t>
  </si>
  <si>
    <t>know the path, you can enter it directly in the parenthesis (using quotes)</t>
  </si>
  <si>
    <t>This will trigger a GUI to navigate to the newly created LiPD file. If you</t>
  </si>
  <si>
    <t>TestDataset.2017.Khider</t>
  </si>
  <si>
    <t>D. Khider</t>
  </si>
  <si>
    <t>Testing datasets on the wiki</t>
  </si>
  <si>
    <t>Journal of wiki research</t>
  </si>
  <si>
    <t>11-12</t>
  </si>
  <si>
    <t>1</t>
  </si>
  <si>
    <t>National Science Foundation</t>
  </si>
  <si>
    <t>LEW#00000</t>
  </si>
  <si>
    <t>United States</t>
  </si>
  <si>
    <t>Khider, D</t>
  </si>
  <si>
    <t>Khider, D.</t>
  </si>
  <si>
    <t>sensorSpecies</t>
  </si>
  <si>
    <t>sensorGenus</t>
  </si>
  <si>
    <t>PhysicalSample_Identifier</t>
  </si>
  <si>
    <t>NaN</t>
  </si>
  <si>
    <t>depth</t>
  </si>
  <si>
    <t>age</t>
  </si>
  <si>
    <t>SST</t>
  </si>
  <si>
    <t>d18Osw</t>
  </si>
  <si>
    <t>cm</t>
  </si>
  <si>
    <t>yr B.P.</t>
  </si>
  <si>
    <t>mmol/mol</t>
  </si>
  <si>
    <t>per mil VPDB</t>
  </si>
  <si>
    <t>deg C</t>
  </si>
  <si>
    <t>per mil SMOW</t>
  </si>
  <si>
    <t>calendar</t>
  </si>
  <si>
    <t>sea surface</t>
  </si>
  <si>
    <t>Mg/Ca=0.38exp(0.09T)</t>
  </si>
  <si>
    <t>T = 14.9-4.8(D18Oc-D18Osw+0.27)</t>
  </si>
  <si>
    <t>DOI:10.1029/2002PA000846</t>
  </si>
  <si>
    <t>DOI:10.1029/98PA00070</t>
  </si>
  <si>
    <t>RMSE</t>
  </si>
  <si>
    <t>Globigerinoides</t>
  </si>
  <si>
    <t>ruber</t>
  </si>
  <si>
    <t>MyWonderfulCore</t>
  </si>
  <si>
    <t>LEW#56748</t>
  </si>
  <si>
    <t>LinkedEarth</t>
  </si>
  <si>
    <t>Interpretation2_variable</t>
  </si>
  <si>
    <t>Interpretation2_variableDetail</t>
  </si>
  <si>
    <t>Interpretation2_rank</t>
  </si>
  <si>
    <t>Interpretation2_basis</t>
  </si>
  <si>
    <t>Interpretation2_local</t>
  </si>
  <si>
    <t>Interpretation2_interpDirection</t>
  </si>
  <si>
    <t>Interpretation2_scope</t>
  </si>
  <si>
    <t>D18O</t>
  </si>
  <si>
    <t>LabCode</t>
  </si>
  <si>
    <t>14C</t>
  </si>
  <si>
    <t>14C Uncertainty</t>
  </si>
  <si>
    <t>USC0001</t>
  </si>
  <si>
    <t>USC0002</t>
  </si>
  <si>
    <t>USC0003</t>
  </si>
  <si>
    <t>USC0004</t>
  </si>
  <si>
    <t>years</t>
  </si>
  <si>
    <t>Calendar</t>
  </si>
  <si>
    <t>Globigeriniodes</t>
  </si>
  <si>
    <t>chronology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</si>
</sst>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.800000000000000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urier"/>
    </font>
    <font>
      <sz val="11"/>
      <color rgb="FFFF0000"/>
      <name val="Calibri (Body)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1"/>
    <xf numFmtId="0" fontId="0" fillId="4" borderId="0" xfId="0" applyFill="1"/>
    <xf numFmtId="0" fontId="2" fillId="3" borderId="0" xfId="2"/>
    <xf numFmtId="0" fontId="0" fillId="4" borderId="0" xfId="0" applyFill="1" applyBorder="1"/>
    <xf numFmtId="0" fontId="1" fillId="2" borderId="1" xfId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2" applyFill="1"/>
    <xf numFmtId="0" fontId="0" fillId="0" borderId="0" xfId="0" applyFill="1" applyBorder="1"/>
    <xf numFmtId="0" fontId="5" fillId="3" borderId="0" xfId="2" applyFont="1"/>
    <xf numFmtId="0" fontId="3" fillId="0" borderId="0" xfId="29"/>
    <xf numFmtId="0" fontId="6" fillId="0" borderId="0" xfId="0" applyFont="1"/>
    <xf numFmtId="0" fontId="0" fillId="0" borderId="0" xfId="0" applyBorder="1"/>
    <xf numFmtId="0" fontId="7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4" fillId="0" borderId="0" xfId="0" applyFont="1"/>
    <xf numFmtId="0" fontId="23" fillId="34" borderId="10" xfId="0" applyFont="1" applyFill="1" applyBorder="1" applyAlignment="1">
      <alignment horizontal="center"/>
    </xf>
    <xf numFmtId="0" fontId="19" fillId="4" borderId="0" xfId="0" applyFont="1" applyFill="1"/>
    <xf numFmtId="0" fontId="0" fillId="35" borderId="0" xfId="0" applyFill="1"/>
    <xf numFmtId="0" fontId="25" fillId="2" borderId="1" xfId="1" applyFont="1" applyAlignment="1">
      <alignment horizontal="center"/>
    </xf>
    <xf numFmtId="0" fontId="25" fillId="2" borderId="1" xfId="1" applyFont="1" applyBorder="1"/>
    <xf numFmtId="0" fontId="1" fillId="2" borderId="12" xfId="1" applyBorder="1" applyAlignment="1">
      <alignment horizontal="center"/>
    </xf>
    <xf numFmtId="0" fontId="1" fillId="36" borderId="11" xfId="1" applyFill="1" applyBorder="1" applyAlignment="1">
      <alignment horizontal="center"/>
    </xf>
    <xf numFmtId="0" fontId="1" fillId="2" borderId="0" xfId="1" applyBorder="1" applyAlignment="1">
      <alignment horizontal="center"/>
    </xf>
    <xf numFmtId="49" fontId="0" fillId="0" borderId="0" xfId="0" applyNumberFormat="1"/>
    <xf numFmtId="49" fontId="3" fillId="0" borderId="0" xfId="29" applyNumberFormat="1"/>
    <xf numFmtId="49" fontId="30" fillId="0" borderId="0" xfId="0" applyNumberFormat="1" applyFont="1"/>
    <xf numFmtId="49" fontId="31" fillId="0" borderId="0" xfId="0" applyNumberFormat="1" applyFont="1"/>
    <xf numFmtId="49" fontId="0" fillId="0" borderId="0" xfId="0" applyNumberFormat="1" applyFont="1"/>
    <xf numFmtId="49" fontId="32" fillId="0" borderId="0" xfId="0" applyNumberFormat="1" applyFont="1"/>
    <xf numFmtId="49" fontId="21" fillId="0" borderId="0" xfId="0" applyNumberFormat="1" applyFont="1"/>
    <xf numFmtId="49" fontId="34" fillId="0" borderId="0" xfId="0" applyNumberFormat="1" applyFont="1"/>
    <xf numFmtId="0" fontId="0" fillId="0" borderId="0" xfId="0" applyNumberFormat="1"/>
    <xf numFmtId="49" fontId="27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 vertical="center"/>
    </xf>
    <xf numFmtId="49" fontId="29" fillId="35" borderId="0" xfId="0" applyNumberFormat="1" applyFont="1" applyFill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/>
    <xf numFmtId="164" fontId="0" fillId="0" borderId="0" xfId="0" applyNumberFormat="1"/>
  </cellXfs>
  <cellStyles count="83">
    <cellStyle name="20% - Accent1" xfId="55" builtinId="30" customBuiltin="1"/>
    <cellStyle name="20% - Accent2" xfId="59" builtinId="34" customBuiltin="1"/>
    <cellStyle name="20% - Accent3" xfId="63" builtinId="38" customBuiltin="1"/>
    <cellStyle name="20% - Accent4" xfId="67" builtinId="42" customBuiltin="1"/>
    <cellStyle name="20% - Accent5" xfId="71" builtinId="46" customBuiltin="1"/>
    <cellStyle name="20% - Accent6" xfId="75" builtinId="50" customBuiltin="1"/>
    <cellStyle name="40% - Accent1" xfId="56" builtinId="31" customBuiltin="1"/>
    <cellStyle name="40% - Accent2" xfId="60" builtinId="35" customBuiltin="1"/>
    <cellStyle name="40% - Accent3" xfId="64" builtinId="39" customBuiltin="1"/>
    <cellStyle name="40% - Accent4" xfId="68" builtinId="43" customBuiltin="1"/>
    <cellStyle name="40% - Accent5" xfId="72" builtinId="47" customBuiltin="1"/>
    <cellStyle name="40% - Accent6" xfId="76" builtinId="51" customBuiltin="1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5" builtinId="27" customBuiltin="1"/>
    <cellStyle name="Calculation" xfId="48" builtinId="22" customBuiltin="1"/>
    <cellStyle name="Check Cell" xfId="1" builtinId="23" customBuiltin="1"/>
    <cellStyle name="Explanatory Text" xfId="5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Input" xfId="46" builtinId="20" customBuiltin="1"/>
    <cellStyle name="Linked Cell" xfId="49" builtinId="24" customBuiltin="1"/>
    <cellStyle name="Neutral" xfId="2" builtinId="28" customBuiltin="1"/>
    <cellStyle name="Normal" xfId="0" builtinId="0"/>
    <cellStyle name="Note" xfId="51" builtinId="10" customBuiltin="1"/>
    <cellStyle name="Output" xfId="47" builtinId="21" customBuiltin="1"/>
    <cellStyle name="Title" xfId="39" builtinId="15" customBuiltin="1"/>
    <cellStyle name="Total" xfId="53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194408</xdr:colOff>
      <xdr:row>0</xdr:row>
      <xdr:rowOff>148493</xdr:rowOff>
    </xdr:from>
    <xdr:to>
      <xdr:col>3</xdr:col>
      <xdr:colOff>508000</xdr:colOff>
      <xdr:row>5</xdr:row>
      <xdr:rowOff>148344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8" y="148493"/>
          <a:ext cx="2335823" cy="97677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149468</xdr:rowOff>
    </xdr:from>
    <xdr:to>
      <xdr:col>8</xdr:col>
      <xdr:colOff>436434</xdr:colOff>
      <xdr:row>5</xdr:row>
      <xdr:rowOff>87923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585" y="149468"/>
          <a:ext cx="2382464" cy="9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LiPD_Utilities" TargetMode="External"/><Relationship Id="rId4" Type="http://schemas.openxmlformats.org/officeDocument/2006/relationships/hyperlink" Target="http://wiki.linked.earth/GeoChronR" TargetMode="External"/><Relationship Id="rId5" Type="http://schemas.openxmlformats.org/officeDocument/2006/relationships/hyperlink" Target="http://wiki.linked.earth/Pyleoclim" TargetMode="External"/><Relationship Id="rId6" Type="http://schemas.openxmlformats.org/officeDocument/2006/relationships/hyperlink" Target="https://www.cs.colorado.edu/~lizb/cscience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iki.linked.earth/Linked_Paleo_Data" TargetMode="External"/><Relationship Id="rId2" Type="http://schemas.openxmlformats.org/officeDocument/2006/relationships/hyperlink" Target="http://wiki.linked.ear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Special:WTLiPD" TargetMode="External"/><Relationship Id="rId4" Type="http://schemas.openxmlformats.org/officeDocument/2006/relationships/hyperlink" Target="https://www.youtube.com/channel/UCo7yzNTM__4g5H-xyWV5KbA" TargetMode="External"/><Relationship Id="rId5" Type="http://schemas.openxmlformats.org/officeDocument/2006/relationships/hyperlink" Target="http://wiki.linked.earth/Creating_a_LiPD_file" TargetMode="External"/><Relationship Id="rId1" Type="http://schemas.openxmlformats.org/officeDocument/2006/relationships/hyperlink" Target="http://wiki.linked.earth/" TargetMode="External"/><Relationship Id="rId2" Type="http://schemas.openxmlformats.org/officeDocument/2006/relationships/hyperlink" Target="https://nickmckay.github.io/LiPD-ut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7:I49"/>
  <sheetViews>
    <sheetView zoomScale="130" zoomScaleNormal="130" zoomScalePageLayoutView="130" workbookViewId="0">
      <selection activeCell="E37" sqref="E37"/>
    </sheetView>
  </sheetViews>
  <sheetFormatPr baseColWidth="10" defaultColWidth="8.83203125" defaultRowHeight="15" x14ac:dyDescent="0.2"/>
  <cols>
    <col min="1" max="16384" width="8.83203125" style="27"/>
  </cols>
  <sheetData>
    <row r="7" spans="1:9" ht="19" x14ac:dyDescent="0.25">
      <c r="A7" s="36" t="s">
        <v>200</v>
      </c>
      <c r="B7" s="37"/>
      <c r="C7" s="37"/>
      <c r="D7" s="37"/>
      <c r="E7" s="37"/>
      <c r="F7" s="37"/>
      <c r="G7" s="37"/>
      <c r="H7" s="37"/>
      <c r="I7" s="37"/>
    </row>
    <row r="9" spans="1:9" x14ac:dyDescent="0.2">
      <c r="A9" s="27" t="s">
        <v>329</v>
      </c>
    </row>
    <row r="10" spans="1:9" x14ac:dyDescent="0.2">
      <c r="A10" s="27" t="s">
        <v>201</v>
      </c>
    </row>
    <row r="11" spans="1:9" x14ac:dyDescent="0.2">
      <c r="A11" s="27" t="s">
        <v>202</v>
      </c>
    </row>
    <row r="13" spans="1:9" x14ac:dyDescent="0.2">
      <c r="A13" s="27" t="s">
        <v>214</v>
      </c>
      <c r="D13" s="28" t="s">
        <v>204</v>
      </c>
    </row>
    <row r="15" spans="1:9" ht="19" x14ac:dyDescent="0.2">
      <c r="A15" s="38" t="s">
        <v>203</v>
      </c>
      <c r="B15" s="38"/>
      <c r="C15" s="38"/>
      <c r="D15" s="38"/>
      <c r="E15" s="38"/>
      <c r="F15" s="38"/>
      <c r="G15" s="38"/>
      <c r="H15" s="38"/>
      <c r="I15" s="38"/>
    </row>
    <row r="17" spans="1:9" x14ac:dyDescent="0.2">
      <c r="A17" s="27" t="s">
        <v>205</v>
      </c>
    </row>
    <row r="18" spans="1:9" x14ac:dyDescent="0.2">
      <c r="A18" s="27" t="s">
        <v>206</v>
      </c>
    </row>
    <row r="19" spans="1:9" x14ac:dyDescent="0.2">
      <c r="A19" s="27" t="s">
        <v>207</v>
      </c>
    </row>
    <row r="20" spans="1:9" x14ac:dyDescent="0.2">
      <c r="A20" s="27" t="s">
        <v>208</v>
      </c>
    </row>
    <row r="21" spans="1:9" x14ac:dyDescent="0.2">
      <c r="A21" s="27" t="s">
        <v>209</v>
      </c>
    </row>
    <row r="23" spans="1:9" x14ac:dyDescent="0.2">
      <c r="A23" s="27" t="s">
        <v>210</v>
      </c>
    </row>
    <row r="24" spans="1:9" x14ac:dyDescent="0.2">
      <c r="A24" s="27" t="s">
        <v>211</v>
      </c>
      <c r="E24" s="28" t="s">
        <v>212</v>
      </c>
    </row>
    <row r="26" spans="1:9" x14ac:dyDescent="0.2">
      <c r="A26" s="27" t="s">
        <v>213</v>
      </c>
    </row>
    <row r="27" spans="1:9" x14ac:dyDescent="0.2">
      <c r="A27" s="27" t="s">
        <v>214</v>
      </c>
      <c r="D27" s="28" t="s">
        <v>215</v>
      </c>
    </row>
    <row r="29" spans="1:9" ht="19" x14ac:dyDescent="0.2">
      <c r="A29" s="38" t="s">
        <v>216</v>
      </c>
      <c r="B29" s="38"/>
      <c r="C29" s="38"/>
      <c r="D29" s="38"/>
      <c r="E29" s="38"/>
      <c r="F29" s="38"/>
      <c r="G29" s="38"/>
      <c r="H29" s="38"/>
      <c r="I29" s="38"/>
    </row>
    <row r="31" spans="1:9" x14ac:dyDescent="0.2">
      <c r="A31" s="27" t="s">
        <v>217</v>
      </c>
    </row>
    <row r="32" spans="1:9" x14ac:dyDescent="0.2">
      <c r="A32" s="27" t="s">
        <v>218</v>
      </c>
    </row>
    <row r="33" spans="1:9" x14ac:dyDescent="0.2">
      <c r="A33" s="27" t="s">
        <v>219</v>
      </c>
      <c r="E33" s="28" t="s">
        <v>220</v>
      </c>
    </row>
    <row r="34" spans="1:9" x14ac:dyDescent="0.2">
      <c r="A34" s="27" t="s">
        <v>221</v>
      </c>
      <c r="E34" s="28" t="s">
        <v>222</v>
      </c>
    </row>
    <row r="36" spans="1:9" x14ac:dyDescent="0.2">
      <c r="A36" s="27" t="s">
        <v>223</v>
      </c>
    </row>
    <row r="37" spans="1:9" x14ac:dyDescent="0.2">
      <c r="A37" s="27" t="s">
        <v>224</v>
      </c>
      <c r="E37" s="28" t="s">
        <v>225</v>
      </c>
    </row>
    <row r="39" spans="1:9" ht="19" x14ac:dyDescent="0.2">
      <c r="A39" s="38" t="s">
        <v>226</v>
      </c>
      <c r="B39" s="38"/>
      <c r="C39" s="38"/>
      <c r="D39" s="38"/>
      <c r="E39" s="38"/>
      <c r="F39" s="38"/>
      <c r="G39" s="38"/>
      <c r="H39" s="38"/>
      <c r="I39" s="38"/>
    </row>
    <row r="41" spans="1:9" x14ac:dyDescent="0.2">
      <c r="A41" s="27" t="s">
        <v>297</v>
      </c>
    </row>
    <row r="42" spans="1:9" x14ac:dyDescent="0.2">
      <c r="A42" s="27" t="s">
        <v>227</v>
      </c>
    </row>
    <row r="44" spans="1:9" x14ac:dyDescent="0.2">
      <c r="A44" s="27" t="s">
        <v>326</v>
      </c>
    </row>
    <row r="46" spans="1:9" x14ac:dyDescent="0.2">
      <c r="A46" s="27" t="s">
        <v>304</v>
      </c>
    </row>
    <row r="47" spans="1:9" x14ac:dyDescent="0.2">
      <c r="A47" s="27" t="s">
        <v>305</v>
      </c>
    </row>
    <row r="49" spans="1:1" x14ac:dyDescent="0.2">
      <c r="A49" s="27" t="s">
        <v>298</v>
      </c>
    </row>
  </sheetData>
  <mergeCells count="4">
    <mergeCell ref="A7:I7"/>
    <mergeCell ref="A15:I15"/>
    <mergeCell ref="A29:I29"/>
    <mergeCell ref="A39:I39"/>
  </mergeCells>
  <phoneticPr fontId="26" type="noConversion"/>
  <hyperlinks>
    <hyperlink ref="D13" r:id="rId1"/>
    <hyperlink ref="E24" r:id="rId2"/>
    <hyperlink ref="D27" r:id="rId3"/>
    <hyperlink ref="E33" r:id="rId4"/>
    <hyperlink ref="E34" r:id="rId5"/>
    <hyperlink ref="E37" r:id="rId6"/>
  </hyperlinks>
  <printOptions gridLines="1"/>
  <pageMargins left="0.7" right="0.7" top="0.75" bottom="0.75" header="0.3" footer="0.3"/>
  <pageSetup paperSize="9" orientation="portrait" horizontalDpi="4294967292" verticalDpi="4294967292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140" zoomScaleNormal="140" zoomScalePageLayoutView="140" workbookViewId="0">
      <selection activeCell="D107" sqref="D107"/>
    </sheetView>
  </sheetViews>
  <sheetFormatPr baseColWidth="10" defaultRowHeight="15" x14ac:dyDescent="0.2"/>
  <sheetData>
    <row r="1" spans="1:9" s="27" customFormat="1" x14ac:dyDescent="0.2">
      <c r="A1" s="39" t="s">
        <v>228</v>
      </c>
      <c r="B1" s="39"/>
      <c r="C1" s="39"/>
      <c r="D1" s="39"/>
      <c r="E1" s="39"/>
      <c r="F1" s="39"/>
      <c r="G1" s="39"/>
      <c r="H1" s="39"/>
      <c r="I1" s="39"/>
    </row>
    <row r="2" spans="1:9" s="27" customFormat="1" x14ac:dyDescent="0.2">
      <c r="A2" s="29" t="s">
        <v>229</v>
      </c>
    </row>
    <row r="3" spans="1:9" s="27" customFormat="1" x14ac:dyDescent="0.2">
      <c r="A3" s="27" t="s">
        <v>248</v>
      </c>
    </row>
    <row r="4" spans="1:9" s="27" customFormat="1" x14ac:dyDescent="0.2">
      <c r="A4" s="27" t="s">
        <v>293</v>
      </c>
    </row>
    <row r="5" spans="1:9" s="27" customFormat="1" x14ac:dyDescent="0.2">
      <c r="A5" s="27" t="s">
        <v>230</v>
      </c>
    </row>
    <row r="6" spans="1:9" s="27" customFormat="1" x14ac:dyDescent="0.2">
      <c r="A6" s="27" t="s">
        <v>249</v>
      </c>
    </row>
    <row r="7" spans="1:9" s="27" customFormat="1" x14ac:dyDescent="0.2">
      <c r="A7" s="27" t="s">
        <v>250</v>
      </c>
    </row>
    <row r="8" spans="1:9" s="27" customFormat="1" x14ac:dyDescent="0.2">
      <c r="A8" s="27" t="s">
        <v>251</v>
      </c>
    </row>
    <row r="9" spans="1:9" s="27" customFormat="1" x14ac:dyDescent="0.2"/>
    <row r="10" spans="1:9" s="27" customFormat="1" x14ac:dyDescent="0.2"/>
    <row r="11" spans="1:9" s="27" customFormat="1" x14ac:dyDescent="0.2">
      <c r="A11" s="30" t="s">
        <v>231</v>
      </c>
    </row>
    <row r="12" spans="1:9" s="27" customFormat="1" x14ac:dyDescent="0.2">
      <c r="A12" s="27" t="s">
        <v>232</v>
      </c>
    </row>
    <row r="13" spans="1:9" s="27" customFormat="1" x14ac:dyDescent="0.2">
      <c r="A13" s="27" t="s">
        <v>237</v>
      </c>
    </row>
    <row r="14" spans="1:9" s="27" customFormat="1" x14ac:dyDescent="0.2">
      <c r="A14" s="27" t="s">
        <v>238</v>
      </c>
    </row>
    <row r="15" spans="1:9" s="27" customFormat="1" x14ac:dyDescent="0.2">
      <c r="A15" s="27" t="s">
        <v>233</v>
      </c>
    </row>
    <row r="16" spans="1:9" s="27" customFormat="1" x14ac:dyDescent="0.2">
      <c r="A16" s="27" t="s">
        <v>234</v>
      </c>
    </row>
    <row r="17" spans="1:1" s="27" customFormat="1" x14ac:dyDescent="0.2">
      <c r="A17" s="27" t="s">
        <v>235</v>
      </c>
    </row>
    <row r="18" spans="1:1" s="27" customFormat="1" x14ac:dyDescent="0.2">
      <c r="A18" s="27" t="s">
        <v>236</v>
      </c>
    </row>
    <row r="19" spans="1:1" s="27" customFormat="1" x14ac:dyDescent="0.2">
      <c r="A19" s="27" t="s">
        <v>239</v>
      </c>
    </row>
    <row r="20" spans="1:1" s="27" customFormat="1" x14ac:dyDescent="0.2">
      <c r="A20" s="27" t="s">
        <v>240</v>
      </c>
    </row>
    <row r="21" spans="1:1" s="27" customFormat="1" x14ac:dyDescent="0.2"/>
    <row r="22" spans="1:1" s="27" customFormat="1" x14ac:dyDescent="0.2">
      <c r="A22" s="27" t="s">
        <v>241</v>
      </c>
    </row>
    <row r="23" spans="1:1" s="27" customFormat="1" x14ac:dyDescent="0.2">
      <c r="A23" s="27" t="s">
        <v>242</v>
      </c>
    </row>
    <row r="24" spans="1:1" s="27" customFormat="1" x14ac:dyDescent="0.2">
      <c r="A24" s="27" t="s">
        <v>243</v>
      </c>
    </row>
    <row r="25" spans="1:1" s="27" customFormat="1" x14ac:dyDescent="0.2">
      <c r="A25" s="27" t="s">
        <v>244</v>
      </c>
    </row>
    <row r="26" spans="1:1" s="27" customFormat="1" x14ac:dyDescent="0.2">
      <c r="A26" s="27" t="s">
        <v>245</v>
      </c>
    </row>
    <row r="27" spans="1:1" s="27" customFormat="1" x14ac:dyDescent="0.2"/>
    <row r="28" spans="1:1" s="27" customFormat="1" x14ac:dyDescent="0.2">
      <c r="A28" s="29" t="s">
        <v>246</v>
      </c>
    </row>
    <row r="29" spans="1:1" s="27" customFormat="1" x14ac:dyDescent="0.2">
      <c r="A29" s="31" t="s">
        <v>254</v>
      </c>
    </row>
    <row r="30" spans="1:1" s="27" customFormat="1" x14ac:dyDescent="0.2">
      <c r="A30" s="27" t="s">
        <v>247</v>
      </c>
    </row>
    <row r="31" spans="1:1" s="27" customFormat="1" x14ac:dyDescent="0.2"/>
    <row r="32" spans="1:1" s="27" customFormat="1" x14ac:dyDescent="0.2">
      <c r="A32" s="27" t="s">
        <v>252</v>
      </c>
    </row>
    <row r="33" spans="1:9" s="27" customFormat="1" x14ac:dyDescent="0.2">
      <c r="A33" s="27" t="s">
        <v>253</v>
      </c>
    </row>
    <row r="34" spans="1:9" s="27" customFormat="1" x14ac:dyDescent="0.2">
      <c r="A34" s="27" t="s">
        <v>255</v>
      </c>
    </row>
    <row r="35" spans="1:9" s="27" customFormat="1" x14ac:dyDescent="0.2">
      <c r="A35" s="27" t="s">
        <v>256</v>
      </c>
    </row>
    <row r="36" spans="1:9" s="27" customFormat="1" x14ac:dyDescent="0.2"/>
    <row r="37" spans="1:9" s="27" customFormat="1" x14ac:dyDescent="0.2">
      <c r="A37" s="39" t="s">
        <v>257</v>
      </c>
      <c r="B37" s="39"/>
      <c r="C37" s="39"/>
      <c r="D37" s="39"/>
      <c r="E37" s="39"/>
      <c r="F37" s="39"/>
      <c r="G37" s="39"/>
      <c r="H37" s="39"/>
      <c r="I37" s="39"/>
    </row>
    <row r="38" spans="1:9" s="27" customFormat="1" x14ac:dyDescent="0.2"/>
    <row r="39" spans="1:9" s="27" customFormat="1" x14ac:dyDescent="0.2">
      <c r="A39" s="27" t="s">
        <v>258</v>
      </c>
    </row>
    <row r="40" spans="1:9" s="27" customFormat="1" x14ac:dyDescent="0.2"/>
    <row r="41" spans="1:9" s="27" customFormat="1" x14ac:dyDescent="0.2">
      <c r="A41" s="33" t="s">
        <v>259</v>
      </c>
    </row>
    <row r="42" spans="1:9" s="27" customFormat="1" x14ac:dyDescent="0.2"/>
    <row r="43" spans="1:9" s="27" customFormat="1" x14ac:dyDescent="0.2">
      <c r="A43" s="27" t="s">
        <v>306</v>
      </c>
    </row>
    <row r="44" spans="1:9" s="27" customFormat="1" x14ac:dyDescent="0.2">
      <c r="A44" s="27" t="s">
        <v>307</v>
      </c>
    </row>
    <row r="45" spans="1:9" s="27" customFormat="1" x14ac:dyDescent="0.2">
      <c r="A45" s="27" t="s">
        <v>308</v>
      </c>
    </row>
    <row r="46" spans="1:9" s="27" customFormat="1" x14ac:dyDescent="0.2"/>
    <row r="47" spans="1:9" s="27" customFormat="1" x14ac:dyDescent="0.2">
      <c r="A47" s="27" t="s">
        <v>312</v>
      </c>
    </row>
    <row r="48" spans="1:9" s="27" customFormat="1" x14ac:dyDescent="0.2">
      <c r="A48" s="27" t="s">
        <v>260</v>
      </c>
    </row>
    <row r="49" spans="1:6" s="27" customFormat="1" x14ac:dyDescent="0.2">
      <c r="A49" s="27" t="s">
        <v>294</v>
      </c>
      <c r="F49" s="28" t="s">
        <v>212</v>
      </c>
    </row>
    <row r="50" spans="1:6" s="27" customFormat="1" x14ac:dyDescent="0.2"/>
    <row r="51" spans="1:6" s="27" customFormat="1" x14ac:dyDescent="0.2">
      <c r="A51" s="30" t="s">
        <v>295</v>
      </c>
    </row>
    <row r="52" spans="1:6" s="27" customFormat="1" x14ac:dyDescent="0.2">
      <c r="A52" s="27" t="s">
        <v>261</v>
      </c>
    </row>
    <row r="53" spans="1:6" s="27" customFormat="1" x14ac:dyDescent="0.2">
      <c r="A53" s="27" t="s">
        <v>262</v>
      </c>
    </row>
    <row r="54" spans="1:6" s="27" customFormat="1" x14ac:dyDescent="0.2"/>
    <row r="55" spans="1:6" s="27" customFormat="1" x14ac:dyDescent="0.2">
      <c r="A55" s="34" t="s">
        <v>314</v>
      </c>
    </row>
    <row r="56" spans="1:6" s="27" customFormat="1" x14ac:dyDescent="0.2">
      <c r="A56" s="27" t="s">
        <v>315</v>
      </c>
    </row>
    <row r="57" spans="1:6" s="27" customFormat="1" x14ac:dyDescent="0.2">
      <c r="A57" s="27" t="s">
        <v>316</v>
      </c>
    </row>
    <row r="58" spans="1:6" s="27" customFormat="1" x14ac:dyDescent="0.2">
      <c r="A58" s="27" t="s">
        <v>317</v>
      </c>
    </row>
    <row r="59" spans="1:6" s="27" customFormat="1" x14ac:dyDescent="0.2">
      <c r="A59" s="27" t="s">
        <v>318</v>
      </c>
    </row>
    <row r="60" spans="1:6" s="27" customFormat="1" x14ac:dyDescent="0.2">
      <c r="A60" s="27" t="s">
        <v>319</v>
      </c>
    </row>
    <row r="61" spans="1:6" s="27" customFormat="1" x14ac:dyDescent="0.2">
      <c r="A61" s="27" t="s">
        <v>325</v>
      </c>
    </row>
    <row r="62" spans="1:6" s="27" customFormat="1" x14ac:dyDescent="0.2">
      <c r="A62" s="27" t="s">
        <v>320</v>
      </c>
    </row>
    <row r="63" spans="1:6" s="27" customFormat="1" x14ac:dyDescent="0.2"/>
    <row r="64" spans="1:6" s="27" customFormat="1" x14ac:dyDescent="0.2">
      <c r="A64" s="27" t="s">
        <v>321</v>
      </c>
    </row>
    <row r="65" spans="1:1" s="27" customFormat="1" x14ac:dyDescent="0.2">
      <c r="A65" s="27" t="s">
        <v>322</v>
      </c>
    </row>
    <row r="66" spans="1:1" s="27" customFormat="1" x14ac:dyDescent="0.2">
      <c r="A66" s="27" t="s">
        <v>323</v>
      </c>
    </row>
    <row r="67" spans="1:1" s="27" customFormat="1" x14ac:dyDescent="0.2">
      <c r="A67" s="27" t="s">
        <v>332</v>
      </c>
    </row>
    <row r="68" spans="1:1" s="27" customFormat="1" x14ac:dyDescent="0.2"/>
    <row r="69" spans="1:1" s="27" customFormat="1" x14ac:dyDescent="0.2">
      <c r="A69" s="30" t="s">
        <v>324</v>
      </c>
    </row>
    <row r="70" spans="1:1" s="27" customFormat="1" x14ac:dyDescent="0.2">
      <c r="A70" s="27" t="s">
        <v>302</v>
      </c>
    </row>
    <row r="71" spans="1:1" s="27" customFormat="1" x14ac:dyDescent="0.2">
      <c r="A71" s="27" t="s">
        <v>309</v>
      </c>
    </row>
    <row r="72" spans="1:1" s="27" customFormat="1" x14ac:dyDescent="0.2">
      <c r="A72" s="27" t="s">
        <v>310</v>
      </c>
    </row>
    <row r="73" spans="1:1" s="27" customFormat="1" x14ac:dyDescent="0.2">
      <c r="A73" s="33" t="s">
        <v>303</v>
      </c>
    </row>
    <row r="74" spans="1:1" s="27" customFormat="1" x14ac:dyDescent="0.2">
      <c r="A74" s="27" t="s">
        <v>263</v>
      </c>
    </row>
    <row r="75" spans="1:1" s="27" customFormat="1" x14ac:dyDescent="0.2"/>
    <row r="76" spans="1:1" s="27" customFormat="1" x14ac:dyDescent="0.2">
      <c r="A76" s="27" t="s">
        <v>299</v>
      </c>
    </row>
    <row r="77" spans="1:1" s="27" customFormat="1" x14ac:dyDescent="0.2">
      <c r="A77" s="27" t="s">
        <v>300</v>
      </c>
    </row>
    <row r="78" spans="1:1" s="27" customFormat="1" x14ac:dyDescent="0.2">
      <c r="A78" s="27" t="s">
        <v>264</v>
      </c>
    </row>
    <row r="79" spans="1:1" s="27" customFormat="1" x14ac:dyDescent="0.2">
      <c r="A79" s="27" t="s">
        <v>265</v>
      </c>
    </row>
    <row r="80" spans="1:1" s="27" customFormat="1" x14ac:dyDescent="0.2"/>
    <row r="81" spans="1:9" s="27" customFormat="1" x14ac:dyDescent="0.2">
      <c r="A81" s="27" t="s">
        <v>266</v>
      </c>
    </row>
    <row r="82" spans="1:9" s="27" customFormat="1" x14ac:dyDescent="0.2">
      <c r="A82" s="27" t="s">
        <v>313</v>
      </c>
    </row>
    <row r="83" spans="1:9" s="27" customFormat="1" x14ac:dyDescent="0.2"/>
    <row r="84" spans="1:9" s="27" customFormat="1" x14ac:dyDescent="0.2">
      <c r="A84" s="27" t="s">
        <v>301</v>
      </c>
    </row>
    <row r="85" spans="1:9" s="27" customFormat="1" x14ac:dyDescent="0.2"/>
    <row r="86" spans="1:9" s="27" customFormat="1" x14ac:dyDescent="0.2">
      <c r="A86" s="27" t="s">
        <v>333</v>
      </c>
    </row>
    <row r="87" spans="1:9" s="27" customFormat="1" x14ac:dyDescent="0.2">
      <c r="A87" s="28" t="s">
        <v>334</v>
      </c>
    </row>
    <row r="88" spans="1:9" s="27" customFormat="1" x14ac:dyDescent="0.2"/>
    <row r="89" spans="1:9" s="27" customFormat="1" x14ac:dyDescent="0.2">
      <c r="A89" s="39" t="s">
        <v>267</v>
      </c>
      <c r="B89" s="39"/>
      <c r="C89" s="39"/>
      <c r="D89" s="39"/>
      <c r="E89" s="39"/>
      <c r="F89" s="39"/>
      <c r="G89" s="39"/>
      <c r="H89" s="39"/>
      <c r="I89" s="39"/>
    </row>
    <row r="90" spans="1:9" s="27" customFormat="1" x14ac:dyDescent="0.2"/>
    <row r="91" spans="1:9" s="27" customFormat="1" x14ac:dyDescent="0.2">
      <c r="A91" s="27" t="s">
        <v>311</v>
      </c>
    </row>
    <row r="92" spans="1:9" s="27" customFormat="1" x14ac:dyDescent="0.2"/>
    <row r="93" spans="1:9" s="27" customFormat="1" x14ac:dyDescent="0.2">
      <c r="A93" s="29" t="s">
        <v>268</v>
      </c>
    </row>
    <row r="94" spans="1:9" s="27" customFormat="1" x14ac:dyDescent="0.2">
      <c r="A94" s="27" t="s">
        <v>272</v>
      </c>
    </row>
    <row r="95" spans="1:9" s="27" customFormat="1" x14ac:dyDescent="0.2"/>
    <row r="96" spans="1:9" s="27" customFormat="1" x14ac:dyDescent="0.2">
      <c r="A96" s="27" t="s">
        <v>269</v>
      </c>
      <c r="C96" s="28" t="s">
        <v>270</v>
      </c>
    </row>
    <row r="97" spans="1:9" s="27" customFormat="1" x14ac:dyDescent="0.2"/>
    <row r="98" spans="1:9" s="27" customFormat="1" x14ac:dyDescent="0.2">
      <c r="A98" s="29" t="s">
        <v>271</v>
      </c>
    </row>
    <row r="99" spans="1:9" s="27" customFormat="1" x14ac:dyDescent="0.2">
      <c r="A99" s="27" t="s">
        <v>273</v>
      </c>
    </row>
    <row r="100" spans="1:9" s="27" customFormat="1" x14ac:dyDescent="0.2">
      <c r="A100" s="32" t="s">
        <v>274</v>
      </c>
      <c r="D100" s="27" t="s">
        <v>275</v>
      </c>
    </row>
    <row r="101" spans="1:9" s="27" customFormat="1" x14ac:dyDescent="0.2">
      <c r="A101" s="32" t="s">
        <v>276</v>
      </c>
      <c r="D101" s="27" t="s">
        <v>335</v>
      </c>
    </row>
    <row r="102" spans="1:9" s="27" customFormat="1" x14ac:dyDescent="0.2">
      <c r="D102" s="27" t="s">
        <v>277</v>
      </c>
    </row>
    <row r="103" spans="1:9" s="27" customFormat="1" x14ac:dyDescent="0.2">
      <c r="A103" s="32" t="s">
        <v>282</v>
      </c>
      <c r="D103" s="27" t="s">
        <v>278</v>
      </c>
    </row>
    <row r="104" spans="1:9" s="27" customFormat="1" x14ac:dyDescent="0.2"/>
    <row r="105" spans="1:9" s="27" customFormat="1" x14ac:dyDescent="0.2">
      <c r="A105" s="29" t="s">
        <v>279</v>
      </c>
    </row>
    <row r="106" spans="1:9" s="27" customFormat="1" x14ac:dyDescent="0.2">
      <c r="A106" s="32" t="s">
        <v>283</v>
      </c>
      <c r="D106" s="27" t="s">
        <v>337</v>
      </c>
    </row>
    <row r="107" spans="1:9" s="27" customFormat="1" x14ac:dyDescent="0.2">
      <c r="B107" s="28"/>
      <c r="D107" s="27" t="s">
        <v>336</v>
      </c>
    </row>
    <row r="108" spans="1:9" s="27" customFormat="1" x14ac:dyDescent="0.2">
      <c r="A108" s="32" t="s">
        <v>284</v>
      </c>
      <c r="D108" s="27" t="s">
        <v>285</v>
      </c>
    </row>
    <row r="109" spans="1:9" s="27" customFormat="1" x14ac:dyDescent="0.2">
      <c r="D109" s="27" t="s">
        <v>286</v>
      </c>
    </row>
    <row r="110" spans="1:9" s="27" customFormat="1" x14ac:dyDescent="0.2">
      <c r="D110" s="27" t="s">
        <v>287</v>
      </c>
    </row>
    <row r="111" spans="1:9" s="27" customFormat="1" x14ac:dyDescent="0.2"/>
    <row r="112" spans="1:9" s="27" customFormat="1" x14ac:dyDescent="0.2">
      <c r="A112" s="39" t="s">
        <v>280</v>
      </c>
      <c r="B112" s="39"/>
      <c r="C112" s="39"/>
      <c r="D112" s="39"/>
      <c r="E112" s="39"/>
      <c r="F112" s="39"/>
      <c r="G112" s="39"/>
      <c r="H112" s="39"/>
      <c r="I112" s="39"/>
    </row>
    <row r="113" spans="1:6" s="27" customFormat="1" x14ac:dyDescent="0.2"/>
    <row r="114" spans="1:6" s="27" customFormat="1" x14ac:dyDescent="0.2">
      <c r="A114" s="27" t="s">
        <v>296</v>
      </c>
      <c r="F114" s="28" t="s">
        <v>288</v>
      </c>
    </row>
    <row r="115" spans="1:6" s="27" customFormat="1" x14ac:dyDescent="0.2">
      <c r="A115" s="27" t="s">
        <v>289</v>
      </c>
    </row>
    <row r="116" spans="1:6" s="27" customFormat="1" x14ac:dyDescent="0.2">
      <c r="A116" s="27" t="s">
        <v>290</v>
      </c>
    </row>
    <row r="117" spans="1:6" s="27" customFormat="1" x14ac:dyDescent="0.2"/>
    <row r="118" spans="1:6" s="27" customFormat="1" x14ac:dyDescent="0.2">
      <c r="A118" s="27" t="s">
        <v>291</v>
      </c>
    </row>
    <row r="119" spans="1:6" s="27" customFormat="1" x14ac:dyDescent="0.2">
      <c r="A119" s="27" t="s">
        <v>292</v>
      </c>
    </row>
    <row r="120" spans="1:6" s="27" customFormat="1" x14ac:dyDescent="0.2"/>
    <row r="121" spans="1:6" s="27" customFormat="1" x14ac:dyDescent="0.2">
      <c r="A121" s="27" t="s">
        <v>330</v>
      </c>
    </row>
    <row r="122" spans="1:6" x14ac:dyDescent="0.2">
      <c r="A122" s="11" t="s">
        <v>331</v>
      </c>
    </row>
  </sheetData>
  <mergeCells count="4">
    <mergeCell ref="A37:I37"/>
    <mergeCell ref="A89:I89"/>
    <mergeCell ref="A112:I112"/>
    <mergeCell ref="A1:I1"/>
  </mergeCells>
  <hyperlinks>
    <hyperlink ref="F49" r:id="rId1"/>
    <hyperlink ref="C96" r:id="rId2"/>
    <hyperlink ref="F114" r:id="rId3"/>
    <hyperlink ref="A122" r:id="rId4"/>
    <hyperlink ref="A87" r:id="rId5" location="Step-by-step_Instruc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69.5" customWidth="1"/>
    <col min="2" max="2" width="20.83203125" customWidth="1"/>
    <col min="3" max="3" width="29" customWidth="1"/>
    <col min="4" max="4" width="9.5" customWidth="1"/>
    <col min="5" max="5" width="27.5" customWidth="1"/>
    <col min="6" max="6" width="34.83203125" bestFit="1" customWidth="1"/>
  </cols>
  <sheetData>
    <row r="1" spans="1:3" s="7" customFormat="1" x14ac:dyDescent="0.2">
      <c r="A1" s="8"/>
    </row>
    <row r="2" spans="1:3" s="7" customFormat="1" x14ac:dyDescent="0.2">
      <c r="A2" s="20" t="s">
        <v>57</v>
      </c>
      <c r="B2" s="7" t="s">
        <v>338</v>
      </c>
    </row>
    <row r="3" spans="1:3" s="7" customFormat="1" x14ac:dyDescent="0.2">
      <c r="A3" s="20" t="s">
        <v>192</v>
      </c>
      <c r="B3" s="7" t="s">
        <v>182</v>
      </c>
    </row>
    <row r="4" spans="1:3" x14ac:dyDescent="0.2">
      <c r="A4" s="2" t="s">
        <v>40</v>
      </c>
      <c r="B4" s="11"/>
    </row>
    <row r="5" spans="1:3" x14ac:dyDescent="0.2">
      <c r="A5" s="2" t="s">
        <v>41</v>
      </c>
      <c r="B5" s="12" t="s">
        <v>347</v>
      </c>
    </row>
    <row r="6" spans="1:3" ht="16" thickBot="1" x14ac:dyDescent="0.25"/>
    <row r="7" spans="1:3" ht="17" thickTop="1" thickBot="1" x14ac:dyDescent="0.25">
      <c r="A7" s="1" t="s">
        <v>0</v>
      </c>
      <c r="B7" s="10" t="s">
        <v>52</v>
      </c>
      <c r="C7" t="s">
        <v>53</v>
      </c>
    </row>
    <row r="8" spans="1:3" ht="16" thickTop="1" x14ac:dyDescent="0.2">
      <c r="A8" s="20" t="s">
        <v>51</v>
      </c>
      <c r="B8" t="s">
        <v>348</v>
      </c>
      <c r="C8" s="12"/>
    </row>
    <row r="9" spans="1:3" x14ac:dyDescent="0.2">
      <c r="A9" s="20" t="s">
        <v>42</v>
      </c>
      <c r="B9" t="s">
        <v>340</v>
      </c>
    </row>
    <row r="10" spans="1:3" x14ac:dyDescent="0.2">
      <c r="A10" s="20" t="s">
        <v>1</v>
      </c>
      <c r="B10" t="s">
        <v>341</v>
      </c>
    </row>
    <row r="11" spans="1:3" x14ac:dyDescent="0.2">
      <c r="A11" s="20" t="s">
        <v>2</v>
      </c>
      <c r="B11">
        <v>2017</v>
      </c>
    </row>
    <row r="12" spans="1:3" x14ac:dyDescent="0.2">
      <c r="A12" s="2" t="s">
        <v>3</v>
      </c>
      <c r="B12">
        <v>1</v>
      </c>
    </row>
    <row r="13" spans="1:3" x14ac:dyDescent="0.2">
      <c r="A13" s="2" t="s">
        <v>4</v>
      </c>
      <c r="B13" s="35" t="s">
        <v>343</v>
      </c>
      <c r="C13" s="15"/>
    </row>
    <row r="14" spans="1:3" x14ac:dyDescent="0.2">
      <c r="A14" s="2" t="s">
        <v>5</v>
      </c>
      <c r="B14" s="27" t="s">
        <v>342</v>
      </c>
      <c r="C14" s="15"/>
    </row>
    <row r="15" spans="1:3" x14ac:dyDescent="0.2">
      <c r="A15" s="2" t="s">
        <v>43</v>
      </c>
    </row>
    <row r="16" spans="1:3" x14ac:dyDescent="0.2">
      <c r="A16" s="2" t="s">
        <v>8</v>
      </c>
    </row>
    <row r="17" spans="1:3" x14ac:dyDescent="0.2">
      <c r="A17" s="2" t="s">
        <v>6</v>
      </c>
    </row>
    <row r="18" spans="1:3" x14ac:dyDescent="0.2">
      <c r="A18" s="2" t="s">
        <v>50</v>
      </c>
    </row>
    <row r="19" spans="1:3" ht="16" thickBot="1" x14ac:dyDescent="0.25"/>
    <row r="20" spans="1:3" ht="17" thickTop="1" thickBot="1" x14ac:dyDescent="0.25">
      <c r="A20" s="1" t="s">
        <v>9</v>
      </c>
      <c r="B20" s="3" t="s">
        <v>45</v>
      </c>
    </row>
    <row r="21" spans="1:3" ht="14.5" customHeight="1" thickTop="1" x14ac:dyDescent="0.2">
      <c r="A21" s="20" t="s">
        <v>46</v>
      </c>
      <c r="B21" s="14">
        <v>0</v>
      </c>
    </row>
    <row r="22" spans="1:3" x14ac:dyDescent="0.2">
      <c r="A22" s="20" t="s">
        <v>47</v>
      </c>
      <c r="B22" s="14">
        <v>0</v>
      </c>
    </row>
    <row r="23" spans="1:3" x14ac:dyDescent="0.2">
      <c r="A23" s="20" t="s">
        <v>48</v>
      </c>
      <c r="B23" s="14">
        <v>0</v>
      </c>
    </row>
    <row r="24" spans="1:3" x14ac:dyDescent="0.2">
      <c r="A24" s="20" t="s">
        <v>49</v>
      </c>
      <c r="B24" s="14">
        <v>0</v>
      </c>
    </row>
    <row r="25" spans="1:3" x14ac:dyDescent="0.2">
      <c r="A25" s="2" t="s">
        <v>44</v>
      </c>
      <c r="B25" s="14">
        <v>0</v>
      </c>
    </row>
    <row r="27" spans="1:3" ht="16" thickBot="1" x14ac:dyDescent="0.25"/>
    <row r="28" spans="1:3" ht="17" thickTop="1" thickBot="1" x14ac:dyDescent="0.25">
      <c r="A28" s="1" t="s">
        <v>11</v>
      </c>
      <c r="B28" s="3" t="s">
        <v>12</v>
      </c>
    </row>
    <row r="29" spans="1:3" ht="31" thickTop="1" x14ac:dyDescent="0.2">
      <c r="A29" s="4" t="s">
        <v>13</v>
      </c>
      <c r="B29" s="16" t="s">
        <v>344</v>
      </c>
      <c r="C29" s="16"/>
    </row>
    <row r="30" spans="1:3" x14ac:dyDescent="0.2">
      <c r="A30" s="4" t="s">
        <v>14</v>
      </c>
      <c r="B30" t="s">
        <v>345</v>
      </c>
    </row>
    <row r="31" spans="1:3" x14ac:dyDescent="0.2">
      <c r="A31" s="21" t="s">
        <v>167</v>
      </c>
      <c r="B31" t="s">
        <v>339</v>
      </c>
    </row>
    <row r="32" spans="1:3" x14ac:dyDescent="0.2">
      <c r="A32" s="21" t="s">
        <v>61</v>
      </c>
      <c r="B32" t="s">
        <v>346</v>
      </c>
    </row>
  </sheetData>
  <dataValidations count="1">
    <dataValidation type="list" errorStyle="information" allowBlank="1" showInputMessage="1" showErrorMessage="1" errorTitle="New archiveType" error="The archiveType is not currently available in our database. Thank you for contributing to the LinkedEarth ontology!" promptTitle="archiveType" prompt="Select the type of archive on which the ProxyObservations were made. If you don't see your archive, enter it in the box. " sqref="B3">
      <formula1>archiveType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A23"/>
  <sheetViews>
    <sheetView workbookViewId="0">
      <selection activeCell="K57" sqref="K57"/>
    </sheetView>
  </sheetViews>
  <sheetFormatPr baseColWidth="10" defaultColWidth="8.83203125" defaultRowHeight="15" x14ac:dyDescent="0.2"/>
  <sheetData>
    <row r="3" spans="1:1" x14ac:dyDescent="0.2">
      <c r="A3" s="6" t="s">
        <v>39</v>
      </c>
    </row>
    <row r="4" spans="1:1" x14ac:dyDescent="0.2">
      <c r="A4" s="6" t="s">
        <v>20</v>
      </c>
    </row>
    <row r="5" spans="1:1" x14ac:dyDescent="0.2">
      <c r="A5" s="6" t="s">
        <v>21</v>
      </c>
    </row>
    <row r="6" spans="1:1" x14ac:dyDescent="0.2">
      <c r="A6" s="6" t="s">
        <v>22</v>
      </c>
    </row>
    <row r="7" spans="1:1" x14ac:dyDescent="0.2">
      <c r="A7" s="6" t="s">
        <v>23</v>
      </c>
    </row>
    <row r="8" spans="1:1" x14ac:dyDescent="0.2">
      <c r="A8" s="6" t="s">
        <v>24</v>
      </c>
    </row>
    <row r="9" spans="1:1" x14ac:dyDescent="0.2">
      <c r="A9" s="6" t="s">
        <v>25</v>
      </c>
    </row>
    <row r="10" spans="1:1" x14ac:dyDescent="0.2">
      <c r="A10" s="6" t="s">
        <v>26</v>
      </c>
    </row>
    <row r="11" spans="1:1" x14ac:dyDescent="0.2">
      <c r="A11" s="6" t="s">
        <v>27</v>
      </c>
    </row>
    <row r="12" spans="1:1" x14ac:dyDescent="0.2">
      <c r="A12" s="6" t="s">
        <v>28</v>
      </c>
    </row>
    <row r="13" spans="1:1" x14ac:dyDescent="0.2">
      <c r="A13" s="6" t="s">
        <v>29</v>
      </c>
    </row>
    <row r="14" spans="1:1" x14ac:dyDescent="0.2">
      <c r="A14" s="6" t="s">
        <v>30</v>
      </c>
    </row>
    <row r="15" spans="1:1" x14ac:dyDescent="0.2">
      <c r="A15" s="6" t="s">
        <v>31</v>
      </c>
    </row>
    <row r="16" spans="1:1" x14ac:dyDescent="0.2">
      <c r="A16" s="6" t="s">
        <v>7</v>
      </c>
    </row>
    <row r="17" spans="1:1" x14ac:dyDescent="0.2">
      <c r="A17" s="6" t="s">
        <v>32</v>
      </c>
    </row>
    <row r="18" spans="1:1" x14ac:dyDescent="0.2">
      <c r="A18" s="6" t="s">
        <v>33</v>
      </c>
    </row>
    <row r="19" spans="1:1" x14ac:dyDescent="0.2">
      <c r="A19" s="6" t="s">
        <v>34</v>
      </c>
    </row>
    <row r="20" spans="1:1" x14ac:dyDescent="0.2">
      <c r="A20" s="6" t="s">
        <v>35</v>
      </c>
    </row>
    <row r="21" spans="1:1" x14ac:dyDescent="0.2">
      <c r="A21" s="6" t="s">
        <v>36</v>
      </c>
    </row>
    <row r="22" spans="1:1" x14ac:dyDescent="0.2">
      <c r="A22" s="6" t="s">
        <v>37</v>
      </c>
    </row>
    <row r="23" spans="1:1" x14ac:dyDescent="0.2">
      <c r="A23" s="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H124"/>
  <sheetViews>
    <sheetView topLeftCell="S1" workbookViewId="0">
      <selection activeCell="W7" sqref="W7:Z7"/>
    </sheetView>
  </sheetViews>
  <sheetFormatPr baseColWidth="10" defaultColWidth="8.83203125" defaultRowHeight="15" x14ac:dyDescent="0.2"/>
  <cols>
    <col min="1" max="1" width="17.1640625" customWidth="1"/>
    <col min="2" max="2" width="16" customWidth="1"/>
    <col min="3" max="3" width="15.1640625" customWidth="1"/>
    <col min="4" max="4" width="20" customWidth="1"/>
    <col min="5" max="5" width="18.83203125" customWidth="1"/>
    <col min="6" max="6" width="18.83203125" style="17" customWidth="1"/>
    <col min="7" max="8" width="21.6640625" style="17" customWidth="1"/>
    <col min="9" max="9" width="28.1640625" style="17" customWidth="1"/>
    <col min="10" max="10" width="27" customWidth="1"/>
    <col min="11" max="11" width="23.6640625" customWidth="1"/>
    <col min="12" max="12" width="23.1640625" customWidth="1"/>
    <col min="13" max="13" width="21.6640625" style="17" customWidth="1"/>
    <col min="14" max="14" width="26.5" customWidth="1"/>
    <col min="15" max="15" width="23.6640625" style="17" customWidth="1"/>
    <col min="16" max="16" width="27.6640625" customWidth="1"/>
    <col min="17" max="17" width="25.33203125" customWidth="1"/>
    <col min="18" max="18" width="18.83203125" customWidth="1"/>
    <col min="19" max="19" width="20" customWidth="1"/>
    <col min="20" max="20" width="26" customWidth="1"/>
    <col min="21" max="21" width="21.83203125" customWidth="1"/>
    <col min="22" max="22" width="24.5" customWidth="1"/>
    <col min="23" max="23" width="27" customWidth="1"/>
    <col min="24" max="24" width="22.1640625" customWidth="1"/>
    <col min="25" max="25" width="25.5" customWidth="1"/>
    <col min="26" max="26" width="27.33203125" customWidth="1"/>
    <col min="27" max="27" width="34.5" customWidth="1"/>
    <col min="28" max="28" width="13.5" customWidth="1"/>
    <col min="29" max="29" width="18.5" customWidth="1"/>
    <col min="30" max="30" width="17.6640625" customWidth="1"/>
  </cols>
  <sheetData>
    <row r="1" spans="1:34" s="17" customFormat="1" ht="16" thickBot="1" x14ac:dyDescent="0.25">
      <c r="A1" s="19" t="s">
        <v>10</v>
      </c>
      <c r="B1" s="18" t="s">
        <v>55</v>
      </c>
      <c r="P1" s="7"/>
      <c r="Q1" s="7"/>
    </row>
    <row r="2" spans="1:34" s="17" customFormat="1" ht="17" thickTop="1" thickBot="1" x14ac:dyDescent="0.25">
      <c r="P2" s="7"/>
      <c r="Q2" s="7"/>
    </row>
    <row r="3" spans="1:34" ht="17" thickTop="1" thickBot="1" x14ac:dyDescent="0.25">
      <c r="A3" s="1" t="s">
        <v>15</v>
      </c>
      <c r="B3" s="3" t="s">
        <v>159</v>
      </c>
      <c r="P3" s="7"/>
      <c r="Q3" s="7"/>
    </row>
    <row r="4" spans="1:34" ht="17" thickTop="1" thickBot="1" x14ac:dyDescent="0.25">
      <c r="A4" s="22" t="s">
        <v>56</v>
      </c>
      <c r="B4" s="22" t="s">
        <v>62</v>
      </c>
      <c r="C4" s="5" t="s">
        <v>16</v>
      </c>
      <c r="D4" s="22" t="s">
        <v>327</v>
      </c>
      <c r="E4" s="22" t="s">
        <v>328</v>
      </c>
      <c r="F4" s="5" t="s">
        <v>157</v>
      </c>
      <c r="G4" s="5" t="s">
        <v>158</v>
      </c>
      <c r="H4" s="5" t="s">
        <v>176</v>
      </c>
      <c r="I4" s="24" t="s">
        <v>160</v>
      </c>
      <c r="J4" s="25" t="s">
        <v>161</v>
      </c>
      <c r="K4" s="26" t="s">
        <v>162</v>
      </c>
      <c r="L4" s="26" t="s">
        <v>163</v>
      </c>
      <c r="M4" s="26" t="s">
        <v>191</v>
      </c>
      <c r="N4" s="26" t="s">
        <v>168</v>
      </c>
      <c r="O4" s="26" t="s">
        <v>193</v>
      </c>
      <c r="P4" s="26" t="s">
        <v>171</v>
      </c>
      <c r="Q4" s="26" t="s">
        <v>172</v>
      </c>
      <c r="R4" s="26" t="s">
        <v>173</v>
      </c>
      <c r="S4" s="26" t="s">
        <v>174</v>
      </c>
      <c r="T4" s="26" t="s">
        <v>175</v>
      </c>
      <c r="U4" s="26" t="s">
        <v>349</v>
      </c>
      <c r="V4" s="26" t="s">
        <v>350</v>
      </c>
      <c r="W4" s="26" t="s">
        <v>197</v>
      </c>
      <c r="X4" s="26" t="s">
        <v>351</v>
      </c>
      <c r="Y4" s="26" t="s">
        <v>198</v>
      </c>
      <c r="Z4" s="26" t="s">
        <v>199</v>
      </c>
      <c r="AA4" s="26" t="s">
        <v>281</v>
      </c>
      <c r="AB4" s="24" t="s">
        <v>375</v>
      </c>
      <c r="AC4" s="25" t="s">
        <v>376</v>
      </c>
      <c r="AD4" s="26" t="s">
        <v>377</v>
      </c>
      <c r="AE4" s="26" t="s">
        <v>378</v>
      </c>
      <c r="AF4" s="26" t="s">
        <v>379</v>
      </c>
      <c r="AG4" s="26" t="s">
        <v>380</v>
      </c>
      <c r="AH4" s="26" t="s">
        <v>381</v>
      </c>
    </row>
    <row r="5" spans="1:34" ht="16" thickTop="1" x14ac:dyDescent="0.2">
      <c r="A5" s="13" t="str">
        <f>A23</f>
        <v>depth</v>
      </c>
      <c r="B5" t="s">
        <v>59</v>
      </c>
      <c r="C5" t="s">
        <v>357</v>
      </c>
      <c r="J5" s="7"/>
      <c r="K5" s="7"/>
      <c r="M5"/>
      <c r="AB5" s="17"/>
      <c r="AC5" s="7"/>
      <c r="AD5" s="7"/>
      <c r="AE5" s="17"/>
      <c r="AF5" s="17"/>
      <c r="AG5" s="17"/>
      <c r="AH5" s="17"/>
    </row>
    <row r="6" spans="1:34" x14ac:dyDescent="0.2">
      <c r="A6" s="13" t="str">
        <f>B23</f>
        <v>age</v>
      </c>
      <c r="B6" s="17" t="s">
        <v>60</v>
      </c>
      <c r="C6" t="s">
        <v>358</v>
      </c>
      <c r="D6" s="17"/>
      <c r="E6" s="17" t="s">
        <v>143</v>
      </c>
      <c r="F6" s="17" t="s">
        <v>353</v>
      </c>
      <c r="I6" s="17" t="s">
        <v>143</v>
      </c>
      <c r="J6" s="7" t="s">
        <v>363</v>
      </c>
      <c r="K6" s="7">
        <v>1</v>
      </c>
      <c r="M6"/>
      <c r="N6" t="s">
        <v>169</v>
      </c>
      <c r="O6" s="17" t="s">
        <v>143</v>
      </c>
      <c r="AB6" s="17"/>
      <c r="AC6" s="7"/>
      <c r="AD6" s="7"/>
      <c r="AE6" s="17"/>
      <c r="AF6" s="17"/>
      <c r="AG6" s="17"/>
      <c r="AH6" s="17"/>
    </row>
    <row r="7" spans="1:34" x14ac:dyDescent="0.2">
      <c r="A7" s="13" t="str">
        <f>C23</f>
        <v>Mg/Ca</v>
      </c>
      <c r="B7" s="17" t="s">
        <v>59</v>
      </c>
      <c r="C7" t="s">
        <v>359</v>
      </c>
      <c r="D7" s="17" t="s">
        <v>88</v>
      </c>
      <c r="E7" s="17"/>
      <c r="F7" s="17" t="s">
        <v>353</v>
      </c>
      <c r="I7" s="17" t="s">
        <v>125</v>
      </c>
      <c r="J7" s="7" t="s">
        <v>364</v>
      </c>
      <c r="K7" s="7">
        <v>1</v>
      </c>
      <c r="M7" t="s">
        <v>165</v>
      </c>
      <c r="N7" t="s">
        <v>169</v>
      </c>
      <c r="O7" s="17" t="s">
        <v>194</v>
      </c>
      <c r="U7" t="s">
        <v>370</v>
      </c>
      <c r="V7" t="s">
        <v>371</v>
      </c>
      <c r="W7" t="s">
        <v>372</v>
      </c>
      <c r="X7" t="s">
        <v>373</v>
      </c>
      <c r="Z7" t="s">
        <v>374</v>
      </c>
      <c r="AB7" s="17"/>
      <c r="AC7" s="7"/>
      <c r="AD7" s="7"/>
      <c r="AE7" s="17"/>
      <c r="AF7" s="17"/>
      <c r="AG7" s="17"/>
      <c r="AH7" s="17"/>
    </row>
    <row r="8" spans="1:34" x14ac:dyDescent="0.2">
      <c r="A8" s="13" t="str">
        <f>D23</f>
        <v>d18O</v>
      </c>
      <c r="B8" s="17" t="s">
        <v>59</v>
      </c>
      <c r="C8" t="s">
        <v>360</v>
      </c>
      <c r="D8" s="17" t="s">
        <v>73</v>
      </c>
      <c r="E8" s="17"/>
      <c r="F8" s="17" t="s">
        <v>353</v>
      </c>
      <c r="I8" s="9" t="s">
        <v>125</v>
      </c>
      <c r="J8" s="9" t="s">
        <v>364</v>
      </c>
      <c r="K8" s="7">
        <v>1</v>
      </c>
      <c r="M8" t="s">
        <v>165</v>
      </c>
      <c r="N8" t="s">
        <v>170</v>
      </c>
      <c r="O8" s="17" t="s">
        <v>194</v>
      </c>
      <c r="U8" s="17" t="s">
        <v>370</v>
      </c>
      <c r="V8" s="17" t="s">
        <v>371</v>
      </c>
      <c r="W8" s="17" t="s">
        <v>372</v>
      </c>
      <c r="X8" s="17" t="s">
        <v>373</v>
      </c>
      <c r="Y8" s="17"/>
      <c r="Z8" s="17" t="s">
        <v>374</v>
      </c>
      <c r="AB8" s="9" t="s">
        <v>382</v>
      </c>
      <c r="AC8" s="9" t="s">
        <v>364</v>
      </c>
      <c r="AD8" s="7">
        <v>2</v>
      </c>
      <c r="AE8" s="17"/>
      <c r="AF8" s="17" t="s">
        <v>165</v>
      </c>
      <c r="AG8" s="17" t="s">
        <v>169</v>
      </c>
      <c r="AH8" s="17" t="s">
        <v>195</v>
      </c>
    </row>
    <row r="9" spans="1:34" s="17" customFormat="1" x14ac:dyDescent="0.2">
      <c r="A9" s="13" t="str">
        <f>E23</f>
        <v>SST</v>
      </c>
      <c r="B9" s="17" t="s">
        <v>60</v>
      </c>
      <c r="C9" s="17" t="s">
        <v>361</v>
      </c>
      <c r="E9" s="17" t="s">
        <v>126</v>
      </c>
      <c r="F9" s="17" t="s">
        <v>353</v>
      </c>
      <c r="G9" s="17" t="s">
        <v>88</v>
      </c>
      <c r="I9" s="9" t="s">
        <v>125</v>
      </c>
      <c r="J9" s="9" t="s">
        <v>364</v>
      </c>
      <c r="K9" s="7">
        <v>1</v>
      </c>
      <c r="N9" s="17" t="s">
        <v>169</v>
      </c>
      <c r="O9" s="17" t="s">
        <v>194</v>
      </c>
      <c r="P9" s="17" t="s">
        <v>365</v>
      </c>
      <c r="R9" s="17" t="s">
        <v>367</v>
      </c>
      <c r="S9" s="17">
        <v>1.2</v>
      </c>
      <c r="T9" s="17" t="s">
        <v>369</v>
      </c>
      <c r="AB9" s="9"/>
      <c r="AC9" s="9"/>
      <c r="AD9" s="7"/>
    </row>
    <row r="10" spans="1:34" s="17" customFormat="1" x14ac:dyDescent="0.2">
      <c r="A10" s="13" t="str">
        <f>F23</f>
        <v>d18Osw</v>
      </c>
      <c r="B10" s="17" t="s">
        <v>60</v>
      </c>
      <c r="C10" s="17" t="s">
        <v>362</v>
      </c>
      <c r="E10" s="17" t="s">
        <v>73</v>
      </c>
      <c r="F10" s="17" t="s">
        <v>353</v>
      </c>
      <c r="G10" s="17" t="s">
        <v>73</v>
      </c>
      <c r="I10" s="9" t="s">
        <v>137</v>
      </c>
      <c r="J10" s="9" t="s">
        <v>364</v>
      </c>
      <c r="K10" s="7">
        <v>1</v>
      </c>
      <c r="N10" s="17" t="s">
        <v>169</v>
      </c>
      <c r="O10" s="17" t="s">
        <v>194</v>
      </c>
      <c r="P10" s="17" t="s">
        <v>366</v>
      </c>
      <c r="R10" s="17" t="s">
        <v>368</v>
      </c>
      <c r="AB10" s="9"/>
      <c r="AC10" s="9"/>
      <c r="AD10" s="7"/>
    </row>
    <row r="11" spans="1:34" s="17" customFormat="1" x14ac:dyDescent="0.2">
      <c r="A11" s="13"/>
      <c r="J11" s="7"/>
      <c r="K11" s="7"/>
    </row>
    <row r="12" spans="1:34" s="17" customFormat="1" x14ac:dyDescent="0.2">
      <c r="A12" s="13"/>
      <c r="J12" s="7"/>
      <c r="K12" s="7"/>
    </row>
    <row r="13" spans="1:34" s="17" customFormat="1" x14ac:dyDescent="0.2">
      <c r="A13" s="13"/>
      <c r="J13" s="7"/>
      <c r="K13" s="7"/>
    </row>
    <row r="14" spans="1:34" s="17" customFormat="1" x14ac:dyDescent="0.2">
      <c r="A14" s="13"/>
    </row>
    <row r="15" spans="1:34" s="17" customFormat="1" x14ac:dyDescent="0.2">
      <c r="A15" s="13"/>
    </row>
    <row r="16" spans="1:34" s="17" customFormat="1" x14ac:dyDescent="0.2">
      <c r="A16" s="13"/>
    </row>
    <row r="17" spans="1:14" s="17" customFormat="1" x14ac:dyDescent="0.2">
      <c r="A17" s="13"/>
    </row>
    <row r="18" spans="1:14" s="17" customFormat="1" x14ac:dyDescent="0.2">
      <c r="A18" s="13"/>
    </row>
    <row r="19" spans="1:14" s="17" customFormat="1" x14ac:dyDescent="0.2"/>
    <row r="20" spans="1:14" s="17" customFormat="1" ht="16" thickBot="1" x14ac:dyDescent="0.25">
      <c r="A20"/>
      <c r="B20"/>
      <c r="C20"/>
      <c r="D20"/>
      <c r="E20"/>
    </row>
    <row r="21" spans="1:14" s="17" customFormat="1" ht="17" thickTop="1" thickBot="1" x14ac:dyDescent="0.25">
      <c r="A21" s="1" t="s">
        <v>17</v>
      </c>
      <c r="B21" s="3" t="s">
        <v>190</v>
      </c>
      <c r="C21"/>
      <c r="D21"/>
      <c r="E21"/>
    </row>
    <row r="22" spans="1:14" s="17" customFormat="1" ht="17" thickTop="1" thickBot="1" x14ac:dyDescent="0.25">
      <c r="A22" s="23" t="s">
        <v>19</v>
      </c>
      <c r="B22" s="18" t="s">
        <v>352</v>
      </c>
      <c r="C22" s="3" t="s">
        <v>18</v>
      </c>
      <c r="E22"/>
    </row>
    <row r="23" spans="1:14" s="17" customFormat="1" ht="16" thickTop="1" x14ac:dyDescent="0.2">
      <c r="A23" s="13" t="s">
        <v>353</v>
      </c>
      <c r="B23" s="13" t="s">
        <v>354</v>
      </c>
      <c r="C23" s="13" t="s">
        <v>88</v>
      </c>
      <c r="D23" s="13" t="s">
        <v>73</v>
      </c>
      <c r="E23" s="13" t="s">
        <v>355</v>
      </c>
      <c r="F23" s="13" t="s">
        <v>356</v>
      </c>
      <c r="G23" s="13"/>
      <c r="H23" s="13"/>
      <c r="I23" s="13"/>
      <c r="J23" s="13"/>
      <c r="K23" s="13"/>
      <c r="L23" s="13"/>
      <c r="M23" s="13"/>
      <c r="N23" s="13"/>
    </row>
    <row r="24" spans="1:14" s="17" customFormat="1" x14ac:dyDescent="0.2">
      <c r="A24" s="9">
        <v>0</v>
      </c>
      <c r="B24" s="13">
        <f>46.595*A24-13.45</f>
        <v>-13.45</v>
      </c>
      <c r="C24" s="40">
        <f ca="1">5+RAND()</f>
        <v>5.6675748736506115</v>
      </c>
      <c r="D24" s="40">
        <f ca="1">-3.5+RAND()</f>
        <v>-2.6208005935768197</v>
      </c>
      <c r="E24" s="41">
        <f ca="1">LN(C24/0.38)/0.09</f>
        <v>30.026059340315022</v>
      </c>
      <c r="F24" s="42">
        <f ca="1">(E24-14.9+4.81*D24+4*1*0.27)/-4.81</f>
        <v>-0.7484425125177796</v>
      </c>
      <c r="J24"/>
      <c r="K24"/>
    </row>
    <row r="25" spans="1:14" s="17" customFormat="1" x14ac:dyDescent="0.2">
      <c r="A25" s="9">
        <f>A24+0.5</f>
        <v>0.5</v>
      </c>
      <c r="B25" s="13">
        <f t="shared" ref="B25:B88" si="0">46.595*A25-13.45</f>
        <v>9.8475000000000001</v>
      </c>
      <c r="C25" s="40">
        <f t="shared" ref="C25:C88" ca="1" si="1">5+RAND()</f>
        <v>5.9097612172199208</v>
      </c>
      <c r="D25" s="40">
        <f t="shared" ref="D25:D88" ca="1" si="2">-3.5+RAND()</f>
        <v>-3.3583226153021855</v>
      </c>
      <c r="E25" s="41">
        <f t="shared" ref="E25:E88" ca="1" si="3">LN(C25/0.38)/0.09</f>
        <v>30.490993929842261</v>
      </c>
      <c r="F25" s="42">
        <f t="shared" ref="F25:F88" ca="1" si="4">(E25-14.9+4.81*D25+4*1*0.27)/-4.81</f>
        <v>-0.10758048861512465</v>
      </c>
      <c r="J25"/>
      <c r="K25"/>
    </row>
    <row r="26" spans="1:14" s="17" customFormat="1" x14ac:dyDescent="0.2">
      <c r="A26" s="9">
        <f t="shared" ref="A26:A89" si="5">A25+0.5</f>
        <v>1</v>
      </c>
      <c r="B26" s="13">
        <f t="shared" si="0"/>
        <v>33.144999999999996</v>
      </c>
      <c r="C26" s="40">
        <f t="shared" ca="1" si="1"/>
        <v>5.0843549436130511</v>
      </c>
      <c r="D26" s="40">
        <f t="shared" ca="1" si="2"/>
        <v>-2.8700243357120696</v>
      </c>
      <c r="E26" s="41">
        <f t="shared" ca="1" si="3"/>
        <v>28.81946881076432</v>
      </c>
      <c r="F26" s="42">
        <f t="shared" ca="1" si="4"/>
        <v>-0.24836834843851691</v>
      </c>
      <c r="J26"/>
      <c r="K26"/>
    </row>
    <row r="27" spans="1:14" s="17" customFormat="1" x14ac:dyDescent="0.2">
      <c r="A27" s="9">
        <f t="shared" si="5"/>
        <v>1.5</v>
      </c>
      <c r="B27" s="13">
        <f t="shared" si="0"/>
        <v>56.442499999999995</v>
      </c>
      <c r="C27" s="40">
        <f t="shared" ca="1" si="1"/>
        <v>5.5148484035175329</v>
      </c>
      <c r="D27" s="40">
        <f t="shared" ca="1" si="2"/>
        <v>-3.4919771747795862</v>
      </c>
      <c r="E27" s="41">
        <f t="shared" ca="1" si="3"/>
        <v>29.72253545066566</v>
      </c>
      <c r="F27" s="42">
        <f t="shared" ca="1" si="4"/>
        <v>0.18583674844576861</v>
      </c>
      <c r="J27"/>
      <c r="K27"/>
    </row>
    <row r="28" spans="1:14" s="17" customFormat="1" x14ac:dyDescent="0.2">
      <c r="A28" s="9">
        <f t="shared" si="5"/>
        <v>2</v>
      </c>
      <c r="B28" s="13">
        <f t="shared" si="0"/>
        <v>79.739999999999995</v>
      </c>
      <c r="C28" s="40">
        <f t="shared" ca="1" si="1"/>
        <v>5.8929413668000006</v>
      </c>
      <c r="D28" s="40">
        <f t="shared" ca="1" si="2"/>
        <v>-3.3632844856913264</v>
      </c>
      <c r="E28" s="41">
        <f t="shared" ca="1" si="3"/>
        <v>30.459325360364709</v>
      </c>
      <c r="F28" s="42">
        <f t="shared" ca="1" si="4"/>
        <v>-9.6034716047698282E-2</v>
      </c>
      <c r="J28"/>
      <c r="K28"/>
    </row>
    <row r="29" spans="1:14" x14ac:dyDescent="0.2">
      <c r="A29" s="9">
        <f t="shared" si="5"/>
        <v>2.5</v>
      </c>
      <c r="B29" s="13">
        <f t="shared" si="0"/>
        <v>103.03749999999999</v>
      </c>
      <c r="C29" s="40">
        <f t="shared" ca="1" si="1"/>
        <v>5.5204249953880655</v>
      </c>
      <c r="D29" s="40">
        <f t="shared" ca="1" si="2"/>
        <v>-2.5341062197136384</v>
      </c>
      <c r="E29" s="41">
        <f t="shared" ca="1" si="3"/>
        <v>29.733765283390131</v>
      </c>
      <c r="F29" s="42">
        <f t="shared" ca="1" si="4"/>
        <v>-0.77436889117828089</v>
      </c>
      <c r="M29"/>
    </row>
    <row r="30" spans="1:14" x14ac:dyDescent="0.2">
      <c r="A30" s="9">
        <f t="shared" si="5"/>
        <v>3</v>
      </c>
      <c r="B30" s="13">
        <f t="shared" si="0"/>
        <v>126.33499999999999</v>
      </c>
      <c r="C30" s="40">
        <f t="shared" ca="1" si="1"/>
        <v>5.9255079570347275</v>
      </c>
      <c r="D30" s="40">
        <f t="shared" ca="1" si="2"/>
        <v>-3.0918638320830731</v>
      </c>
      <c r="E30" s="41" t="s">
        <v>352</v>
      </c>
      <c r="F30" s="42" t="s">
        <v>352</v>
      </c>
      <c r="M30"/>
    </row>
    <row r="31" spans="1:14" x14ac:dyDescent="0.2">
      <c r="A31" s="9">
        <f t="shared" si="5"/>
        <v>3.5</v>
      </c>
      <c r="B31" s="13">
        <f t="shared" si="0"/>
        <v>149.63249999999999</v>
      </c>
      <c r="C31" s="40">
        <f t="shared" ca="1" si="1"/>
        <v>5.8728354583396065</v>
      </c>
      <c r="D31" s="40">
        <f t="shared" ca="1" si="2"/>
        <v>-3.3233280361083275</v>
      </c>
      <c r="E31" s="41">
        <f t="shared" ca="1" si="3"/>
        <v>30.421350953121205</v>
      </c>
      <c r="F31" s="42">
        <f t="shared" ca="1" si="4"/>
        <v>-0.12809627846988594</v>
      </c>
      <c r="M31"/>
    </row>
    <row r="32" spans="1:14" x14ac:dyDescent="0.2">
      <c r="A32" s="9">
        <f t="shared" si="5"/>
        <v>4</v>
      </c>
      <c r="B32" s="13">
        <f t="shared" si="0"/>
        <v>172.93</v>
      </c>
      <c r="C32" s="40">
        <f t="shared" ca="1" si="1"/>
        <v>5.385933108752778</v>
      </c>
      <c r="D32" s="40">
        <f t="shared" ca="1" si="2"/>
        <v>-3.4857929936433085</v>
      </c>
      <c r="E32" s="41">
        <f t="shared" ca="1" si="3"/>
        <v>29.459717790081882</v>
      </c>
      <c r="F32" s="42">
        <f t="shared" ca="1" si="4"/>
        <v>0.23429241358470512</v>
      </c>
      <c r="M32"/>
    </row>
    <row r="33" spans="1:13" x14ac:dyDescent="0.2">
      <c r="A33" s="9">
        <f t="shared" si="5"/>
        <v>4.5</v>
      </c>
      <c r="B33" s="13">
        <f t="shared" si="0"/>
        <v>196.22750000000002</v>
      </c>
      <c r="C33" s="40">
        <f t="shared" ca="1" si="1"/>
        <v>5.1209190364130341</v>
      </c>
      <c r="D33" s="40">
        <f t="shared" ca="1" si="2"/>
        <v>-3.2960386054198589</v>
      </c>
      <c r="E33" s="41">
        <f t="shared" ca="1" si="3"/>
        <v>28.899088316716348</v>
      </c>
      <c r="F33" s="42">
        <f t="shared" ca="1" si="4"/>
        <v>0.16109300942893381</v>
      </c>
      <c r="G33"/>
      <c r="H33"/>
      <c r="I33"/>
      <c r="M33"/>
    </row>
    <row r="34" spans="1:13" x14ac:dyDescent="0.2">
      <c r="A34" s="9">
        <f t="shared" si="5"/>
        <v>5</v>
      </c>
      <c r="B34" s="13">
        <f t="shared" si="0"/>
        <v>219.52500000000001</v>
      </c>
      <c r="C34" s="40">
        <f t="shared" ca="1" si="1"/>
        <v>5.0683609831796197</v>
      </c>
      <c r="D34" s="40">
        <f t="shared" ca="1" si="2"/>
        <v>-2.6707806326651786</v>
      </c>
      <c r="E34" s="41">
        <f t="shared" ca="1" si="3"/>
        <v>28.78446126800004</v>
      </c>
      <c r="F34" s="42">
        <f t="shared" ca="1" si="4"/>
        <v>-0.44033397606663871</v>
      </c>
      <c r="G34"/>
      <c r="H34"/>
      <c r="I34"/>
      <c r="M34"/>
    </row>
    <row r="35" spans="1:13" x14ac:dyDescent="0.2">
      <c r="A35" s="9">
        <f t="shared" si="5"/>
        <v>5.5</v>
      </c>
      <c r="B35" s="13">
        <f t="shared" si="0"/>
        <v>242.82249999999999</v>
      </c>
      <c r="C35" s="40">
        <f t="shared" ca="1" si="1"/>
        <v>5.6476338985528045</v>
      </c>
      <c r="D35" s="40">
        <f t="shared" ca="1" si="2"/>
        <v>-2.7807906686178852</v>
      </c>
      <c r="E35" s="41">
        <f t="shared" ca="1" si="3"/>
        <v>29.986896718782567</v>
      </c>
      <c r="F35" s="42">
        <f t="shared" ca="1" si="4"/>
        <v>-0.58031052031819974</v>
      </c>
      <c r="G35"/>
      <c r="H35"/>
      <c r="I35"/>
      <c r="M35"/>
    </row>
    <row r="36" spans="1:13" x14ac:dyDescent="0.2">
      <c r="A36" s="9">
        <f t="shared" si="5"/>
        <v>6</v>
      </c>
      <c r="B36" s="13">
        <f t="shared" si="0"/>
        <v>266.12</v>
      </c>
      <c r="C36" s="40">
        <f t="shared" ca="1" si="1"/>
        <v>5.667500700580006</v>
      </c>
      <c r="D36" s="40">
        <f t="shared" ca="1" si="2"/>
        <v>-2.9533795846671134</v>
      </c>
      <c r="E36" s="41">
        <f t="shared" ca="1" si="3"/>
        <v>30.025913925275916</v>
      </c>
      <c r="F36" s="42">
        <f t="shared" ca="1" si="4"/>
        <v>-0.41583328961062382</v>
      </c>
      <c r="G36"/>
      <c r="H36"/>
      <c r="I36"/>
      <c r="M36"/>
    </row>
    <row r="37" spans="1:13" x14ac:dyDescent="0.2">
      <c r="A37" s="9">
        <f t="shared" si="5"/>
        <v>6.5</v>
      </c>
      <c r="B37" s="13">
        <f t="shared" si="0"/>
        <v>289.41750000000002</v>
      </c>
      <c r="C37" s="40">
        <f t="shared" ca="1" si="1"/>
        <v>5.932469361285726</v>
      </c>
      <c r="D37" s="40">
        <f t="shared" ca="1" si="2"/>
        <v>-2.8076527892016481</v>
      </c>
      <c r="E37" s="41">
        <f t="shared" ca="1" si="3"/>
        <v>30.533606344694935</v>
      </c>
      <c r="F37" s="42">
        <f t="shared" ca="1" si="4"/>
        <v>-0.66710944462266286</v>
      </c>
      <c r="G37"/>
      <c r="H37"/>
      <c r="I37"/>
      <c r="M37"/>
    </row>
    <row r="38" spans="1:13" x14ac:dyDescent="0.2">
      <c r="A38" s="9">
        <f t="shared" si="5"/>
        <v>7</v>
      </c>
      <c r="B38" s="13">
        <f t="shared" si="0"/>
        <v>312.71499999999997</v>
      </c>
      <c r="C38" s="40">
        <f t="shared" ca="1" si="1"/>
        <v>5.2056001845606508</v>
      </c>
      <c r="D38" s="40">
        <f t="shared" ca="1" si="2"/>
        <v>-3.2933087272368082</v>
      </c>
      <c r="E38" s="41">
        <f t="shared" ca="1" si="3"/>
        <v>29.081322565717709</v>
      </c>
      <c r="F38" s="42">
        <f t="shared" ca="1" si="4"/>
        <v>0.12047659299196201</v>
      </c>
      <c r="G38"/>
      <c r="H38"/>
      <c r="I38"/>
      <c r="M38"/>
    </row>
    <row r="39" spans="1:13" x14ac:dyDescent="0.2">
      <c r="A39" s="9">
        <f t="shared" si="5"/>
        <v>7.5</v>
      </c>
      <c r="B39" s="13">
        <f t="shared" si="0"/>
        <v>336.01249999999999</v>
      </c>
      <c r="C39" s="40">
        <f t="shared" ca="1" si="1"/>
        <v>5.2510530151780044</v>
      </c>
      <c r="D39" s="40">
        <f t="shared" ca="1" si="2"/>
        <v>-2.7735431298497617</v>
      </c>
      <c r="E39" s="41">
        <f t="shared" ca="1" si="3"/>
        <v>29.177918411916874</v>
      </c>
      <c r="F39" s="42">
        <f t="shared" ca="1" si="4"/>
        <v>-0.41937130090218744</v>
      </c>
      <c r="G39"/>
      <c r="H39"/>
      <c r="I39"/>
      <c r="M39"/>
    </row>
    <row r="40" spans="1:13" x14ac:dyDescent="0.2">
      <c r="A40" s="9">
        <f t="shared" si="5"/>
        <v>8</v>
      </c>
      <c r="B40" s="13">
        <f t="shared" si="0"/>
        <v>359.31</v>
      </c>
      <c r="C40" s="40">
        <f t="shared" ca="1" si="1"/>
        <v>5.2673553345144777</v>
      </c>
      <c r="D40" s="40">
        <f t="shared" ca="1" si="2"/>
        <v>-3.2528177919571903</v>
      </c>
      <c r="E40" s="41">
        <f t="shared" ca="1" si="3"/>
        <v>29.212360319957213</v>
      </c>
      <c r="F40" s="42">
        <f t="shared" ca="1" si="4"/>
        <v>5.2742881363175086E-2</v>
      </c>
      <c r="G40"/>
      <c r="H40"/>
      <c r="I40"/>
      <c r="M40"/>
    </row>
    <row r="41" spans="1:13" x14ac:dyDescent="0.2">
      <c r="A41" s="9">
        <f t="shared" si="5"/>
        <v>8.5</v>
      </c>
      <c r="B41" s="13">
        <f t="shared" si="0"/>
        <v>382.60750000000002</v>
      </c>
      <c r="C41" s="40">
        <f t="shared" ca="1" si="1"/>
        <v>5.8039692957236273</v>
      </c>
      <c r="D41" s="40">
        <f t="shared" ca="1" si="2"/>
        <v>-3.3810547338603354</v>
      </c>
      <c r="E41" s="41">
        <f t="shared" ca="1" si="3"/>
        <v>30.290289678636761</v>
      </c>
      <c r="F41" s="42">
        <f t="shared" ca="1" si="4"/>
        <v>-4.3121914504895671E-2</v>
      </c>
      <c r="G41"/>
      <c r="H41"/>
      <c r="I41"/>
      <c r="M41"/>
    </row>
    <row r="42" spans="1:13" x14ac:dyDescent="0.2">
      <c r="A42" s="9">
        <f t="shared" si="5"/>
        <v>9</v>
      </c>
      <c r="B42" s="13">
        <f t="shared" si="0"/>
        <v>405.90500000000003</v>
      </c>
      <c r="C42" s="40">
        <f t="shared" ca="1" si="1"/>
        <v>5.2046504506764109</v>
      </c>
      <c r="D42" s="40">
        <f t="shared" ca="1" si="2"/>
        <v>-2.8450979340062701</v>
      </c>
      <c r="E42" s="41">
        <f t="shared" ca="1" si="3"/>
        <v>29.079295218036499</v>
      </c>
      <c r="F42" s="42">
        <f t="shared" ca="1" si="4"/>
        <v>-0.32731271423416652</v>
      </c>
      <c r="G42"/>
      <c r="H42"/>
      <c r="I42"/>
      <c r="M42"/>
    </row>
    <row r="43" spans="1:13" x14ac:dyDescent="0.2">
      <c r="A43" s="9">
        <f t="shared" si="5"/>
        <v>9.5</v>
      </c>
      <c r="B43" s="13">
        <f t="shared" si="0"/>
        <v>429.20249999999999</v>
      </c>
      <c r="C43" s="40">
        <f t="shared" ca="1" si="1"/>
        <v>5.4655042498746456</v>
      </c>
      <c r="D43" s="40">
        <f t="shared" ca="1" si="2"/>
        <v>-2.6000994264420925</v>
      </c>
      <c r="E43" s="41">
        <f t="shared" ca="1" si="3"/>
        <v>29.622671251057749</v>
      </c>
      <c r="F43" s="42">
        <f t="shared" ca="1" si="4"/>
        <v>-0.68527921203145226</v>
      </c>
      <c r="G43"/>
      <c r="H43"/>
      <c r="I43"/>
      <c r="M43"/>
    </row>
    <row r="44" spans="1:13" x14ac:dyDescent="0.2">
      <c r="A44" s="9">
        <f t="shared" si="5"/>
        <v>10</v>
      </c>
      <c r="B44" s="13">
        <f t="shared" si="0"/>
        <v>452.5</v>
      </c>
      <c r="C44" s="40">
        <f t="shared" ca="1" si="1"/>
        <v>5.6918333344419363</v>
      </c>
      <c r="D44" s="40">
        <f t="shared" ca="1" si="2"/>
        <v>-2.8500896588847784</v>
      </c>
      <c r="E44" s="41">
        <f t="shared" ca="1" si="3"/>
        <v>30.073515837704011</v>
      </c>
      <c r="F44" s="42">
        <f t="shared" ca="1" si="4"/>
        <v>-0.52901966288320756</v>
      </c>
      <c r="G44"/>
      <c r="H44"/>
      <c r="I44"/>
      <c r="M44"/>
    </row>
    <row r="45" spans="1:13" x14ac:dyDescent="0.2">
      <c r="A45" s="9">
        <f t="shared" si="5"/>
        <v>10.5</v>
      </c>
      <c r="B45" s="13">
        <f t="shared" si="0"/>
        <v>475.79750000000001</v>
      </c>
      <c r="C45" s="40">
        <f t="shared" ca="1" si="1"/>
        <v>5.8098692430595769</v>
      </c>
      <c r="D45" s="40">
        <f t="shared" ca="1" si="2"/>
        <v>-3.1212450768851405</v>
      </c>
      <c r="E45" s="41">
        <f t="shared" ca="1" si="3"/>
        <v>30.301578793053132</v>
      </c>
      <c r="F45" s="42">
        <f t="shared" ca="1" si="4"/>
        <v>-0.30527858071426323</v>
      </c>
      <c r="G45"/>
      <c r="H45"/>
      <c r="I45"/>
      <c r="M45"/>
    </row>
    <row r="46" spans="1:13" x14ac:dyDescent="0.2">
      <c r="A46" s="9">
        <f t="shared" si="5"/>
        <v>11</v>
      </c>
      <c r="B46" s="13">
        <f t="shared" si="0"/>
        <v>499.09499999999997</v>
      </c>
      <c r="C46" s="40">
        <f t="shared" ca="1" si="1"/>
        <v>5.0421823808428643</v>
      </c>
      <c r="D46" s="40">
        <f t="shared" ca="1" si="2"/>
        <v>-3.3467567811383638</v>
      </c>
      <c r="E46" s="41">
        <f t="shared" ca="1" si="3"/>
        <v>28.726922518825631</v>
      </c>
      <c r="F46" s="42">
        <f t="shared" ca="1" si="4"/>
        <v>0.24760449032222409</v>
      </c>
      <c r="G46"/>
      <c r="H46"/>
      <c r="I46"/>
      <c r="M46"/>
    </row>
    <row r="47" spans="1:13" x14ac:dyDescent="0.2">
      <c r="A47" s="9">
        <f t="shared" si="5"/>
        <v>11.5</v>
      </c>
      <c r="B47" s="13">
        <f t="shared" si="0"/>
        <v>522.39249999999993</v>
      </c>
      <c r="C47" s="40">
        <f t="shared" ca="1" si="1"/>
        <v>5.7372769294090746</v>
      </c>
      <c r="D47" s="40">
        <f t="shared" ca="1" si="2"/>
        <v>-3.2735676711663677</v>
      </c>
      <c r="E47" s="41">
        <f t="shared" ca="1" si="3"/>
        <v>30.161874683185776</v>
      </c>
      <c r="F47" s="42">
        <f t="shared" ca="1" si="4"/>
        <v>-0.12391147294709939</v>
      </c>
      <c r="G47"/>
      <c r="H47"/>
      <c r="I47"/>
      <c r="M47"/>
    </row>
    <row r="48" spans="1:13" x14ac:dyDescent="0.2">
      <c r="A48" s="9">
        <f t="shared" si="5"/>
        <v>12</v>
      </c>
      <c r="B48" s="13">
        <f t="shared" si="0"/>
        <v>545.68999999999994</v>
      </c>
      <c r="C48" s="40">
        <f t="shared" ca="1" si="1"/>
        <v>5.7093862681496699</v>
      </c>
      <c r="D48" s="40">
        <f t="shared" ca="1" si="2"/>
        <v>-2.9647728426891056</v>
      </c>
      <c r="E48" s="41">
        <f t="shared" ca="1" si="3"/>
        <v>30.107728449625181</v>
      </c>
      <c r="F48" s="42">
        <f t="shared" ca="1" si="4"/>
        <v>-0.42144928821010058</v>
      </c>
      <c r="G48"/>
      <c r="H48"/>
      <c r="I48"/>
      <c r="M48"/>
    </row>
    <row r="49" spans="1:13" x14ac:dyDescent="0.2">
      <c r="A49" s="9">
        <f t="shared" si="5"/>
        <v>12.5</v>
      </c>
      <c r="B49" s="13">
        <f t="shared" si="0"/>
        <v>568.98749999999995</v>
      </c>
      <c r="C49" s="40">
        <f t="shared" ca="1" si="1"/>
        <v>5.4612543841744507</v>
      </c>
      <c r="D49" s="40">
        <f t="shared" ca="1" si="2"/>
        <v>-2.8888975296111572</v>
      </c>
      <c r="E49" s="41">
        <f t="shared" ca="1" si="3"/>
        <v>29.614028114705103</v>
      </c>
      <c r="F49" s="42">
        <f t="shared" ca="1" si="4"/>
        <v>-0.39468419901776269</v>
      </c>
      <c r="G49"/>
      <c r="H49"/>
      <c r="I49"/>
      <c r="M49"/>
    </row>
    <row r="50" spans="1:13" x14ac:dyDescent="0.2">
      <c r="A50" s="9">
        <f t="shared" si="5"/>
        <v>13</v>
      </c>
      <c r="B50" s="13">
        <f t="shared" si="0"/>
        <v>592.28499999999997</v>
      </c>
      <c r="C50" s="40">
        <f t="shared" ca="1" si="1"/>
        <v>5.2625833870116479</v>
      </c>
      <c r="D50" s="40">
        <f t="shared" ca="1" si="2"/>
        <v>-3.0491868498506456</v>
      </c>
      <c r="E50" s="41">
        <f t="shared" ca="1" si="3"/>
        <v>29.202289673972988</v>
      </c>
      <c r="F50" s="42">
        <f t="shared" ca="1" si="4"/>
        <v>-0.14879437134955992</v>
      </c>
      <c r="G50"/>
      <c r="H50"/>
      <c r="I50"/>
      <c r="M50"/>
    </row>
    <row r="51" spans="1:13" x14ac:dyDescent="0.2">
      <c r="A51" s="9">
        <f>A50+0.5</f>
        <v>13.5</v>
      </c>
      <c r="B51" s="13">
        <f t="shared" si="0"/>
        <v>615.58249999999998</v>
      </c>
      <c r="C51" s="40">
        <f t="shared" ca="1" si="1"/>
        <v>5.6173641121289171</v>
      </c>
      <c r="D51" s="40">
        <f t="shared" ca="1" si="2"/>
        <v>-3.1649906494130002</v>
      </c>
      <c r="E51" s="41">
        <f t="shared" ca="1" si="3"/>
        <v>29.927184010547297</v>
      </c>
      <c r="F51" s="42">
        <f t="shared" ca="1" si="4"/>
        <v>-0.18369625506668741</v>
      </c>
      <c r="G51"/>
      <c r="H51"/>
      <c r="I51"/>
      <c r="M51"/>
    </row>
    <row r="52" spans="1:13" x14ac:dyDescent="0.2">
      <c r="A52" s="9">
        <f t="shared" si="5"/>
        <v>14</v>
      </c>
      <c r="B52" s="13">
        <f t="shared" si="0"/>
        <v>638.87999999999988</v>
      </c>
      <c r="C52" s="40">
        <f t="shared" ca="1" si="1"/>
        <v>5.9208190698128984</v>
      </c>
      <c r="D52" s="40">
        <f t="shared" ca="1" si="2"/>
        <v>-3.4785150397403224</v>
      </c>
      <c r="E52" s="41">
        <f t="shared" ca="1" si="3"/>
        <v>30.511764688606352</v>
      </c>
      <c r="F52" s="42">
        <f t="shared" ca="1" si="4"/>
        <v>8.2936907577126715E-3</v>
      </c>
      <c r="G52"/>
      <c r="H52"/>
      <c r="I52"/>
      <c r="M52"/>
    </row>
    <row r="53" spans="1:13" x14ac:dyDescent="0.2">
      <c r="A53" s="9">
        <f t="shared" si="5"/>
        <v>14.5</v>
      </c>
      <c r="B53" s="13">
        <f t="shared" si="0"/>
        <v>662.1774999999999</v>
      </c>
      <c r="C53" s="40">
        <f t="shared" ca="1" si="1"/>
        <v>5.9813158373583368</v>
      </c>
      <c r="D53" s="40">
        <f t="shared" ca="1" si="2"/>
        <v>-3.3420066110879234</v>
      </c>
      <c r="E53" s="41">
        <f t="shared" ca="1" si="3"/>
        <v>30.624717885678812</v>
      </c>
      <c r="F53" s="42">
        <f t="shared" ca="1" si="4"/>
        <v>-0.15169773104904388</v>
      </c>
      <c r="G53"/>
      <c r="H53"/>
      <c r="I53"/>
      <c r="M53"/>
    </row>
    <row r="54" spans="1:13" x14ac:dyDescent="0.2">
      <c r="A54" s="9">
        <f t="shared" si="5"/>
        <v>15</v>
      </c>
      <c r="B54" s="13">
        <f t="shared" si="0"/>
        <v>685.47499999999991</v>
      </c>
      <c r="C54" s="40">
        <f t="shared" ca="1" si="1"/>
        <v>5.1269228349350495</v>
      </c>
      <c r="D54" s="40">
        <f t="shared" ca="1" si="2"/>
        <v>-2.8799881250827792</v>
      </c>
      <c r="E54" s="41">
        <f t="shared" ca="1" si="3"/>
        <v>28.912107424726891</v>
      </c>
      <c r="F54" s="42">
        <f t="shared" ca="1" si="4"/>
        <v>-0.25766414617021277</v>
      </c>
      <c r="G54"/>
      <c r="H54"/>
      <c r="I54"/>
      <c r="M54"/>
    </row>
    <row r="55" spans="1:13" x14ac:dyDescent="0.2">
      <c r="A55" s="9">
        <f t="shared" si="5"/>
        <v>15.5</v>
      </c>
      <c r="B55" s="13">
        <f t="shared" si="0"/>
        <v>708.77249999999992</v>
      </c>
      <c r="C55" s="40">
        <f t="shared" ca="1" si="1"/>
        <v>5.7064522940515685</v>
      </c>
      <c r="D55" s="40">
        <f t="shared" ca="1" si="2"/>
        <v>-2.7595800356733511</v>
      </c>
      <c r="E55" s="41">
        <f t="shared" ca="1" si="3"/>
        <v>30.102017136743299</v>
      </c>
      <c r="F55" s="42">
        <f t="shared" ca="1" si="4"/>
        <v>-0.62545471209032877</v>
      </c>
      <c r="G55"/>
      <c r="H55"/>
      <c r="I55"/>
      <c r="M55"/>
    </row>
    <row r="56" spans="1:13" x14ac:dyDescent="0.2">
      <c r="A56" s="9">
        <f t="shared" si="5"/>
        <v>16</v>
      </c>
      <c r="B56" s="13">
        <f t="shared" si="0"/>
        <v>732.06999999999994</v>
      </c>
      <c r="C56" s="40">
        <f t="shared" ca="1" si="1"/>
        <v>5.2001294962506019</v>
      </c>
      <c r="D56" s="40">
        <f t="shared" ca="1" si="2"/>
        <v>-3.2241561324678818</v>
      </c>
      <c r="E56" s="41">
        <f t="shared" ca="1" si="3"/>
        <v>29.06963949626806</v>
      </c>
      <c r="F56" s="42">
        <f t="shared" ca="1" si="4"/>
        <v>5.3752910790530323E-2</v>
      </c>
      <c r="G56"/>
      <c r="H56"/>
      <c r="I56"/>
      <c r="M56"/>
    </row>
    <row r="57" spans="1:13" x14ac:dyDescent="0.2">
      <c r="A57" s="9">
        <f t="shared" si="5"/>
        <v>16.5</v>
      </c>
      <c r="B57" s="13">
        <f t="shared" si="0"/>
        <v>755.36749999999995</v>
      </c>
      <c r="C57" s="40">
        <f t="shared" ca="1" si="1"/>
        <v>5.9581727639860294</v>
      </c>
      <c r="D57" s="40">
        <f t="shared" ca="1" si="2"/>
        <v>-2.5489551287270267</v>
      </c>
      <c r="E57" s="41">
        <f t="shared" ca="1" si="3"/>
        <v>30.581643078987771</v>
      </c>
      <c r="F57" s="42">
        <f t="shared" ca="1" si="4"/>
        <v>-0.93579395214361183</v>
      </c>
      <c r="G57"/>
      <c r="H57"/>
      <c r="I57"/>
      <c r="M57"/>
    </row>
    <row r="58" spans="1:13" x14ac:dyDescent="0.2">
      <c r="A58" s="9">
        <f t="shared" si="5"/>
        <v>17</v>
      </c>
      <c r="B58" s="13">
        <f t="shared" si="0"/>
        <v>778.66499999999996</v>
      </c>
      <c r="C58" s="40">
        <f t="shared" ca="1" si="1"/>
        <v>5.4014786023505863</v>
      </c>
      <c r="D58" s="40">
        <f t="shared" ca="1" si="2"/>
        <v>-2.6783495697639008</v>
      </c>
      <c r="E58" s="41">
        <f t="shared" ca="1" si="3"/>
        <v>29.491741751127655</v>
      </c>
      <c r="F58" s="42">
        <f t="shared" ca="1" si="4"/>
        <v>-0.57980879845390731</v>
      </c>
      <c r="G58"/>
      <c r="H58"/>
      <c r="I58"/>
      <c r="M58"/>
    </row>
    <row r="59" spans="1:13" x14ac:dyDescent="0.2">
      <c r="A59" s="9">
        <f t="shared" si="5"/>
        <v>17.5</v>
      </c>
      <c r="B59" s="13">
        <f t="shared" si="0"/>
        <v>801.96249999999998</v>
      </c>
      <c r="C59" s="40">
        <f t="shared" ca="1" si="1"/>
        <v>5.3908188078764461</v>
      </c>
      <c r="D59" s="40">
        <f t="shared" ca="1" si="2"/>
        <v>-2.9030512446974419</v>
      </c>
      <c r="E59" s="41">
        <f t="shared" ca="1" si="3"/>
        <v>29.469792356139934</v>
      </c>
      <c r="F59" s="42">
        <f t="shared" ca="1" si="4"/>
        <v>-0.35054383973913483</v>
      </c>
      <c r="G59"/>
      <c r="H59"/>
      <c r="I59"/>
      <c r="M59"/>
    </row>
    <row r="60" spans="1:13" x14ac:dyDescent="0.2">
      <c r="A60" s="9">
        <f t="shared" si="5"/>
        <v>18</v>
      </c>
      <c r="B60" s="13">
        <f t="shared" si="0"/>
        <v>825.26</v>
      </c>
      <c r="C60" s="40">
        <f t="shared" ca="1" si="1"/>
        <v>5.0645141910440428</v>
      </c>
      <c r="D60" s="40">
        <f t="shared" ca="1" si="2"/>
        <v>-2.5727335183583091</v>
      </c>
      <c r="E60" s="41">
        <f t="shared" ca="1" si="3"/>
        <v>28.776024938496679</v>
      </c>
      <c r="F60" s="42">
        <f t="shared" ca="1" si="4"/>
        <v>-0.53662717571584462</v>
      </c>
      <c r="G60"/>
      <c r="H60"/>
      <c r="I60"/>
      <c r="M60"/>
    </row>
    <row r="61" spans="1:13" x14ac:dyDescent="0.2">
      <c r="A61" s="9">
        <f t="shared" si="5"/>
        <v>18.5</v>
      </c>
      <c r="B61" s="13">
        <f t="shared" si="0"/>
        <v>848.55749999999989</v>
      </c>
      <c r="C61" s="40">
        <f t="shared" ca="1" si="1"/>
        <v>5.9135052635960594</v>
      </c>
      <c r="D61" s="40">
        <f t="shared" ca="1" si="2"/>
        <v>-2.7130513352624002</v>
      </c>
      <c r="E61" s="41">
        <f t="shared" ca="1" si="3"/>
        <v>30.498030989651156</v>
      </c>
      <c r="F61" s="42">
        <f t="shared" ca="1" si="4"/>
        <v>-0.75431477485218523</v>
      </c>
      <c r="G61"/>
      <c r="H61"/>
      <c r="I61"/>
      <c r="M61"/>
    </row>
    <row r="62" spans="1:13" x14ac:dyDescent="0.2">
      <c r="A62" s="9">
        <f t="shared" si="5"/>
        <v>19</v>
      </c>
      <c r="B62" s="13">
        <f t="shared" si="0"/>
        <v>871.8549999999999</v>
      </c>
      <c r="C62" s="40">
        <f t="shared" ca="1" si="1"/>
        <v>5.3776296208670784</v>
      </c>
      <c r="D62" s="40">
        <f t="shared" ca="1" si="2"/>
        <v>-2.8166860459668825</v>
      </c>
      <c r="E62" s="41">
        <f t="shared" ca="1" si="3"/>
        <v>29.442574582553359</v>
      </c>
      <c r="F62" s="42">
        <f t="shared" ca="1" si="4"/>
        <v>-0.43125045768246473</v>
      </c>
      <c r="G62"/>
      <c r="H62"/>
      <c r="I62"/>
      <c r="M62"/>
    </row>
    <row r="63" spans="1:13" x14ac:dyDescent="0.2">
      <c r="A63" s="9">
        <f t="shared" si="5"/>
        <v>19.5</v>
      </c>
      <c r="B63" s="13">
        <f t="shared" si="0"/>
        <v>895.15249999999992</v>
      </c>
      <c r="C63" s="40">
        <f t="shared" ca="1" si="1"/>
        <v>5.087072972683564</v>
      </c>
      <c r="D63" s="40">
        <f t="shared" ca="1" si="2"/>
        <v>-2.8365126354832304</v>
      </c>
      <c r="E63" s="41">
        <f t="shared" ca="1" si="3"/>
        <v>28.825407077047693</v>
      </c>
      <c r="F63" s="42">
        <f t="shared" ca="1" si="4"/>
        <v>-0.28311461546223604</v>
      </c>
      <c r="G63"/>
      <c r="H63"/>
      <c r="I63"/>
      <c r="M63"/>
    </row>
    <row r="64" spans="1:13" x14ac:dyDescent="0.2">
      <c r="A64" s="9">
        <f t="shared" si="5"/>
        <v>20</v>
      </c>
      <c r="B64" s="13">
        <f t="shared" si="0"/>
        <v>918.44999999999993</v>
      </c>
      <c r="C64" s="40">
        <f t="shared" ca="1" si="1"/>
        <v>5.6726420193303735</v>
      </c>
      <c r="D64" s="40">
        <f t="shared" ca="1" si="2"/>
        <v>-2.7512616856552388</v>
      </c>
      <c r="E64" s="41">
        <f t="shared" ca="1" si="3"/>
        <v>30.035988889801132</v>
      </c>
      <c r="F64" s="42">
        <f t="shared" ca="1" si="4"/>
        <v>-0.62004577584187814</v>
      </c>
      <c r="G64"/>
      <c r="H64"/>
      <c r="I64"/>
      <c r="M64"/>
    </row>
    <row r="65" spans="1:13" x14ac:dyDescent="0.2">
      <c r="A65" s="9">
        <f t="shared" si="5"/>
        <v>20.5</v>
      </c>
      <c r="B65" s="13">
        <f t="shared" si="0"/>
        <v>941.74749999999995</v>
      </c>
      <c r="C65" s="40">
        <f t="shared" ca="1" si="1"/>
        <v>5.64733697025898</v>
      </c>
      <c r="D65" s="40">
        <f t="shared" ca="1" si="2"/>
        <v>-2.5448373699318139</v>
      </c>
      <c r="E65" s="41">
        <f t="shared" ca="1" si="3"/>
        <v>29.986312529003985</v>
      </c>
      <c r="F65" s="42">
        <f t="shared" ca="1" si="4"/>
        <v>-0.8161423658278506</v>
      </c>
      <c r="G65"/>
      <c r="H65"/>
      <c r="I65"/>
      <c r="M65"/>
    </row>
    <row r="66" spans="1:13" x14ac:dyDescent="0.2">
      <c r="A66" s="9">
        <f t="shared" si="5"/>
        <v>21</v>
      </c>
      <c r="B66" s="13">
        <f t="shared" si="0"/>
        <v>965.04499999999996</v>
      </c>
      <c r="C66" s="40">
        <f t="shared" ca="1" si="1"/>
        <v>5.0030742698525756</v>
      </c>
      <c r="D66" s="40">
        <f t="shared" ca="1" si="2"/>
        <v>-2.7173519035634288</v>
      </c>
      <c r="E66" s="41">
        <f t="shared" ca="1" si="3"/>
        <v>28.64040670801182</v>
      </c>
      <c r="F66" s="42">
        <f t="shared" ca="1" si="4"/>
        <v>-0.36381373219786473</v>
      </c>
      <c r="G66"/>
      <c r="H66"/>
      <c r="I66"/>
      <c r="M66"/>
    </row>
    <row r="67" spans="1:13" x14ac:dyDescent="0.2">
      <c r="A67" s="9">
        <f t="shared" si="5"/>
        <v>21.5</v>
      </c>
      <c r="B67" s="13">
        <f t="shared" si="0"/>
        <v>988.34249999999997</v>
      </c>
      <c r="C67" s="40">
        <f t="shared" ca="1" si="1"/>
        <v>5.9973042020295306</v>
      </c>
      <c r="D67" s="40">
        <f t="shared" ca="1" si="2"/>
        <v>-3.1382671009057845</v>
      </c>
      <c r="E67" s="41">
        <f t="shared" ca="1" si="3"/>
        <v>30.654378831807549</v>
      </c>
      <c r="F67" s="42">
        <f t="shared" ca="1" si="4"/>
        <v>-0.36160375809786388</v>
      </c>
      <c r="G67"/>
      <c r="H67"/>
      <c r="I67"/>
      <c r="M67"/>
    </row>
    <row r="68" spans="1:13" x14ac:dyDescent="0.2">
      <c r="A68" s="9">
        <f t="shared" si="5"/>
        <v>22</v>
      </c>
      <c r="B68" s="13">
        <f t="shared" si="0"/>
        <v>1011.6399999999999</v>
      </c>
      <c r="C68" s="40">
        <f t="shared" ca="1" si="1"/>
        <v>5.5702655330707653</v>
      </c>
      <c r="D68" s="40">
        <f t="shared" ca="1" si="2"/>
        <v>-2.724551255461916</v>
      </c>
      <c r="E68" s="41">
        <f t="shared" ca="1" si="3"/>
        <v>29.833630567446086</v>
      </c>
      <c r="F68" s="42">
        <f t="shared" ca="1" si="4"/>
        <v>-0.60468586874724972</v>
      </c>
      <c r="G68"/>
      <c r="H68"/>
      <c r="I68"/>
      <c r="M68"/>
    </row>
    <row r="69" spans="1:13" x14ac:dyDescent="0.2">
      <c r="A69" s="9">
        <f t="shared" si="5"/>
        <v>22.5</v>
      </c>
      <c r="B69" s="13">
        <f t="shared" si="0"/>
        <v>1034.9375</v>
      </c>
      <c r="C69" s="40">
        <f t="shared" ca="1" si="1"/>
        <v>5.2418168873667961</v>
      </c>
      <c r="D69" s="40">
        <f t="shared" ca="1" si="2"/>
        <v>-2.9918066254400224</v>
      </c>
      <c r="E69" s="41">
        <f t="shared" ca="1" si="3"/>
        <v>29.158357763628217</v>
      </c>
      <c r="F69" s="42">
        <f t="shared" ca="1" si="4"/>
        <v>-0.19704114246605214</v>
      </c>
      <c r="G69"/>
      <c r="H69"/>
      <c r="I69"/>
      <c r="M69"/>
    </row>
    <row r="70" spans="1:13" x14ac:dyDescent="0.2">
      <c r="A70" s="9">
        <f t="shared" si="5"/>
        <v>23</v>
      </c>
      <c r="B70" s="13">
        <f t="shared" si="0"/>
        <v>1058.2349999999999</v>
      </c>
      <c r="C70" s="40">
        <f t="shared" ca="1" si="1"/>
        <v>5.6460233727195375</v>
      </c>
      <c r="D70" s="40">
        <f t="shared" ca="1" si="2"/>
        <v>-2.7244604698269033</v>
      </c>
      <c r="E70" s="41">
        <f t="shared" ca="1" si="3"/>
        <v>29.98372773088569</v>
      </c>
      <c r="F70" s="42">
        <f t="shared" ca="1" si="4"/>
        <v>-0.63598188586658744</v>
      </c>
      <c r="G70"/>
      <c r="H70"/>
      <c r="I70"/>
      <c r="M70"/>
    </row>
    <row r="71" spans="1:13" x14ac:dyDescent="0.2">
      <c r="A71" s="9">
        <f t="shared" si="5"/>
        <v>23.5</v>
      </c>
      <c r="B71" s="13">
        <f t="shared" si="0"/>
        <v>1081.5325</v>
      </c>
      <c r="C71" s="40">
        <f t="shared" ca="1" si="1"/>
        <v>5.3790585842323537</v>
      </c>
      <c r="D71" s="40">
        <f t="shared" ca="1" si="2"/>
        <v>-3.1473423195581138</v>
      </c>
      <c r="E71" s="41">
        <f t="shared" ca="1" si="3"/>
        <v>29.445526675338041</v>
      </c>
      <c r="F71" s="42">
        <f t="shared" ca="1" si="4"/>
        <v>-0.10120792479490952</v>
      </c>
      <c r="G71"/>
      <c r="H71"/>
      <c r="I71"/>
      <c r="M71"/>
    </row>
    <row r="72" spans="1:13" x14ac:dyDescent="0.2">
      <c r="A72" s="9">
        <f t="shared" si="5"/>
        <v>24</v>
      </c>
      <c r="B72" s="13">
        <f t="shared" si="0"/>
        <v>1104.83</v>
      </c>
      <c r="C72" s="40">
        <f t="shared" ca="1" si="1"/>
        <v>5.2128380747324492</v>
      </c>
      <c r="D72" s="40">
        <f t="shared" ca="1" si="2"/>
        <v>-3.1672309629409887</v>
      </c>
      <c r="E72" s="41">
        <f t="shared" ca="1" si="3"/>
        <v>29.096760774947413</v>
      </c>
      <c r="F72" s="42">
        <f t="shared" ca="1" si="4"/>
        <v>-8.8107782123198631E-3</v>
      </c>
      <c r="G72"/>
      <c r="H72"/>
      <c r="I72"/>
      <c r="M72"/>
    </row>
    <row r="73" spans="1:13" x14ac:dyDescent="0.2">
      <c r="A73" s="9">
        <f t="shared" si="5"/>
        <v>24.5</v>
      </c>
      <c r="B73" s="13">
        <f t="shared" si="0"/>
        <v>1128.1274999999998</v>
      </c>
      <c r="C73" s="40">
        <f t="shared" ca="1" si="1"/>
        <v>5.8799779829786427</v>
      </c>
      <c r="D73" s="40">
        <f t="shared" ca="1" si="2"/>
        <v>-2.5742217860250318</v>
      </c>
      <c r="E73" s="41">
        <f t="shared" ca="1" si="3"/>
        <v>30.434856041931596</v>
      </c>
      <c r="F73" s="42">
        <f t="shared" ca="1" si="4"/>
        <v>-0.88001023932457256</v>
      </c>
      <c r="G73"/>
      <c r="H73"/>
      <c r="I73"/>
      <c r="M73"/>
    </row>
    <row r="74" spans="1:13" x14ac:dyDescent="0.2">
      <c r="A74" s="9">
        <f t="shared" si="5"/>
        <v>25</v>
      </c>
      <c r="B74" s="13">
        <f t="shared" si="0"/>
        <v>1151.425</v>
      </c>
      <c r="C74" s="40">
        <f t="shared" ca="1" si="1"/>
        <v>5.3941555337175355</v>
      </c>
      <c r="D74" s="40">
        <f t="shared" ca="1" si="2"/>
        <v>-2.8354827200822315</v>
      </c>
      <c r="E74" s="41">
        <f t="shared" ca="1" si="3"/>
        <v>29.476667612691564</v>
      </c>
      <c r="F74" s="42">
        <f t="shared" ca="1" si="4"/>
        <v>-0.41954173162079678</v>
      </c>
      <c r="G74"/>
      <c r="H74"/>
      <c r="I74"/>
      <c r="M74"/>
    </row>
    <row r="75" spans="1:13" x14ac:dyDescent="0.2">
      <c r="A75" s="9">
        <f t="shared" si="5"/>
        <v>25.5</v>
      </c>
      <c r="B75" s="13">
        <f t="shared" si="0"/>
        <v>1174.7224999999999</v>
      </c>
      <c r="C75" s="40">
        <f t="shared" ca="1" si="1"/>
        <v>5.8608815069208928</v>
      </c>
      <c r="D75" s="40">
        <f t="shared" ca="1" si="2"/>
        <v>-2.5236525746319911</v>
      </c>
      <c r="E75" s="41">
        <f t="shared" ca="1" si="3"/>
        <v>30.398711625996665</v>
      </c>
      <c r="F75" s="42">
        <f t="shared" ca="1" si="4"/>
        <v>-0.92306501913030936</v>
      </c>
      <c r="G75"/>
      <c r="H75"/>
      <c r="I75"/>
      <c r="M75"/>
    </row>
    <row r="76" spans="1:13" x14ac:dyDescent="0.2">
      <c r="A76" s="9">
        <f t="shared" si="5"/>
        <v>26</v>
      </c>
      <c r="B76" s="13">
        <f t="shared" si="0"/>
        <v>1198.02</v>
      </c>
      <c r="C76" s="40">
        <f t="shared" ca="1" si="1"/>
        <v>5.4060330031572308</v>
      </c>
      <c r="D76" s="40">
        <f t="shared" ca="1" si="2"/>
        <v>-3.1780516690541756</v>
      </c>
      <c r="E76" s="41">
        <f t="shared" ca="1" si="3"/>
        <v>29.501106433443042</v>
      </c>
      <c r="F76" s="42">
        <f t="shared" ca="1" si="4"/>
        <v>-8.2053618563920502E-2</v>
      </c>
      <c r="G76"/>
      <c r="H76"/>
      <c r="I76"/>
      <c r="M76"/>
    </row>
    <row r="77" spans="1:13" x14ac:dyDescent="0.2">
      <c r="A77" s="9">
        <f t="shared" si="5"/>
        <v>26.5</v>
      </c>
      <c r="B77" s="13">
        <f t="shared" si="0"/>
        <v>1221.3174999999999</v>
      </c>
      <c r="C77" s="40">
        <f t="shared" ca="1" si="1"/>
        <v>5.8490802294744846</v>
      </c>
      <c r="D77" s="40">
        <f t="shared" ca="1" si="2"/>
        <v>-3.3521294488730922</v>
      </c>
      <c r="E77" s="41">
        <f t="shared" ca="1" si="3"/>
        <v>30.376316104592807</v>
      </c>
      <c r="F77" s="42">
        <f t="shared" ca="1" si="4"/>
        <v>-8.9932111333313039E-2</v>
      </c>
      <c r="G77"/>
      <c r="H77"/>
      <c r="I77"/>
      <c r="M77"/>
    </row>
    <row r="78" spans="1:13" x14ac:dyDescent="0.2">
      <c r="A78" s="9">
        <f t="shared" si="5"/>
        <v>27</v>
      </c>
      <c r="B78" s="13">
        <f t="shared" si="0"/>
        <v>1244.615</v>
      </c>
      <c r="C78" s="40">
        <f t="shared" ca="1" si="1"/>
        <v>5.314383979252578</v>
      </c>
      <c r="D78" s="40">
        <f t="shared" ca="1" si="2"/>
        <v>-2.6175623995821145</v>
      </c>
      <c r="E78" s="41">
        <f t="shared" ca="1" si="3"/>
        <v>29.311123655934594</v>
      </c>
      <c r="F78" s="42">
        <f t="shared" ca="1" si="4"/>
        <v>-0.60304542909451653</v>
      </c>
      <c r="G78"/>
      <c r="H78"/>
      <c r="I78"/>
      <c r="M78"/>
    </row>
    <row r="79" spans="1:13" x14ac:dyDescent="0.2">
      <c r="A79" s="9">
        <f t="shared" si="5"/>
        <v>27.5</v>
      </c>
      <c r="B79" s="13">
        <f t="shared" si="0"/>
        <v>1267.9124999999999</v>
      </c>
      <c r="C79" s="40">
        <f t="shared" ca="1" si="1"/>
        <v>5.3444925870035629</v>
      </c>
      <c r="D79" s="40">
        <f t="shared" ca="1" si="2"/>
        <v>-3.4462694528332998</v>
      </c>
      <c r="E79" s="41">
        <f t="shared" ca="1" si="3"/>
        <v>29.3738959328875</v>
      </c>
      <c r="F79" s="42">
        <f t="shared" ca="1" si="4"/>
        <v>0.21261125472779011</v>
      </c>
      <c r="G79"/>
      <c r="H79"/>
      <c r="I79"/>
      <c r="M79"/>
    </row>
    <row r="80" spans="1:13" x14ac:dyDescent="0.2">
      <c r="A80" s="9">
        <f t="shared" si="5"/>
        <v>28</v>
      </c>
      <c r="B80" s="13">
        <f t="shared" si="0"/>
        <v>1291.2099999999998</v>
      </c>
      <c r="C80" s="40">
        <f t="shared" ca="1" si="1"/>
        <v>5.5765960600250395</v>
      </c>
      <c r="D80" s="40">
        <f t="shared" ca="1" si="2"/>
        <v>-2.9034728342533378</v>
      </c>
      <c r="E80" s="41">
        <f t="shared" ca="1" si="3"/>
        <v>29.846251015875559</v>
      </c>
      <c r="F80" s="42">
        <f t="shared" ca="1" si="4"/>
        <v>-0.42838808380810922</v>
      </c>
      <c r="G80"/>
      <c r="H80"/>
      <c r="I80"/>
      <c r="M80"/>
    </row>
    <row r="81" spans="1:13" x14ac:dyDescent="0.2">
      <c r="A81" s="9">
        <f t="shared" si="5"/>
        <v>28.5</v>
      </c>
      <c r="B81" s="13">
        <f t="shared" si="0"/>
        <v>1314.5074999999999</v>
      </c>
      <c r="C81" s="40">
        <f t="shared" ca="1" si="1"/>
        <v>5.0148815518373615</v>
      </c>
      <c r="D81" s="40">
        <f t="shared" ca="1" si="2"/>
        <v>-3.0304206142549157</v>
      </c>
      <c r="E81" s="41">
        <f t="shared" ca="1" si="3"/>
        <v>28.666598095783083</v>
      </c>
      <c r="F81" s="42">
        <f t="shared" ca="1" si="4"/>
        <v>-5.6190216469218221E-2</v>
      </c>
      <c r="G81"/>
      <c r="H81"/>
      <c r="I81"/>
      <c r="M81"/>
    </row>
    <row r="82" spans="1:13" x14ac:dyDescent="0.2">
      <c r="A82" s="9">
        <f t="shared" si="5"/>
        <v>29</v>
      </c>
      <c r="B82" s="13">
        <f t="shared" si="0"/>
        <v>1337.8049999999998</v>
      </c>
      <c r="C82" s="40">
        <f t="shared" ca="1" si="1"/>
        <v>5.5002852493202186</v>
      </c>
      <c r="D82" s="40">
        <f t="shared" ca="1" si="2"/>
        <v>-3.4690797137581377</v>
      </c>
      <c r="E82" s="41">
        <f t="shared" ca="1" si="3"/>
        <v>29.693155340755919</v>
      </c>
      <c r="F82" s="42">
        <f t="shared" ca="1" si="4"/>
        <v>0.1690474183826865</v>
      </c>
      <c r="G82"/>
      <c r="H82"/>
      <c r="I82"/>
      <c r="M82"/>
    </row>
    <row r="83" spans="1:13" x14ac:dyDescent="0.2">
      <c r="A83" s="9">
        <f t="shared" si="5"/>
        <v>29.5</v>
      </c>
      <c r="B83" s="13">
        <f t="shared" si="0"/>
        <v>1361.1025</v>
      </c>
      <c r="C83" s="40">
        <f t="shared" ca="1" si="1"/>
        <v>5.3698432197474419</v>
      </c>
      <c r="D83" s="40">
        <f t="shared" ca="1" si="2"/>
        <v>-3.2399775776819824</v>
      </c>
      <c r="E83" s="41">
        <f t="shared" ca="1" si="3"/>
        <v>29.426474875316913</v>
      </c>
      <c r="F83" s="42">
        <f t="shared" ca="1" si="4"/>
        <v>-4.6117934857751331E-3</v>
      </c>
      <c r="G83"/>
      <c r="H83"/>
      <c r="I83"/>
      <c r="M83"/>
    </row>
    <row r="84" spans="1:13" x14ac:dyDescent="0.2">
      <c r="A84" s="9">
        <f t="shared" si="5"/>
        <v>30</v>
      </c>
      <c r="B84" s="13">
        <f t="shared" si="0"/>
        <v>1384.3999999999999</v>
      </c>
      <c r="C84" s="40">
        <f t="shared" ca="1" si="1"/>
        <v>5.9941158710305968</v>
      </c>
      <c r="D84" s="40">
        <f t="shared" ca="1" si="2"/>
        <v>-2.839291935151314</v>
      </c>
      <c r="E84" s="41">
        <f t="shared" ca="1" si="3"/>
        <v>30.648470290432613</v>
      </c>
      <c r="F84" s="42">
        <f t="shared" ca="1" si="4"/>
        <v>-0.65935053687209844</v>
      </c>
      <c r="G84"/>
      <c r="H84"/>
      <c r="I84"/>
      <c r="M84"/>
    </row>
    <row r="85" spans="1:13" x14ac:dyDescent="0.2">
      <c r="A85" s="9">
        <f t="shared" si="5"/>
        <v>30.5</v>
      </c>
      <c r="B85" s="13">
        <f t="shared" si="0"/>
        <v>1407.6975</v>
      </c>
      <c r="C85" s="40">
        <f t="shared" ca="1" si="1"/>
        <v>5.7451157805304902</v>
      </c>
      <c r="D85" s="40">
        <f t="shared" ca="1" si="2"/>
        <v>-3.1718142000487619</v>
      </c>
      <c r="E85" s="41">
        <f t="shared" ca="1" si="3"/>
        <v>30.177045451426281</v>
      </c>
      <c r="F85" s="42">
        <f t="shared" ca="1" si="4"/>
        <v>-0.22881894993591192</v>
      </c>
      <c r="G85"/>
      <c r="H85"/>
      <c r="I85"/>
      <c r="M85"/>
    </row>
    <row r="86" spans="1:13" x14ac:dyDescent="0.2">
      <c r="A86" s="9">
        <f t="shared" si="5"/>
        <v>31</v>
      </c>
      <c r="B86" s="13">
        <f t="shared" si="0"/>
        <v>1430.9949999999999</v>
      </c>
      <c r="C86" s="40">
        <f t="shared" ca="1" si="1"/>
        <v>5.1078945962336952</v>
      </c>
      <c r="D86" s="40">
        <f t="shared" ca="1" si="2"/>
        <v>-3.2684034118116996</v>
      </c>
      <c r="E86" s="41">
        <f t="shared" ca="1" si="3"/>
        <v>28.870792546473556</v>
      </c>
      <c r="F86" s="42">
        <f t="shared" ca="1" si="4"/>
        <v>0.13934051233694777</v>
      </c>
      <c r="G86"/>
      <c r="H86"/>
      <c r="I86"/>
      <c r="M86"/>
    </row>
    <row r="87" spans="1:13" x14ac:dyDescent="0.2">
      <c r="A87" s="9">
        <f t="shared" si="5"/>
        <v>31.5</v>
      </c>
      <c r="B87" s="13">
        <f t="shared" si="0"/>
        <v>1454.2925</v>
      </c>
      <c r="C87" s="40">
        <f t="shared" ca="1" si="1"/>
        <v>5.4144012138573041</v>
      </c>
      <c r="D87" s="40">
        <f t="shared" ca="1" si="2"/>
        <v>-3.2404808072526858</v>
      </c>
      <c r="E87" s="41">
        <f t="shared" ca="1" si="3"/>
        <v>29.518292460466011</v>
      </c>
      <c r="F87" s="42">
        <f t="shared" ca="1" si="4"/>
        <v>-2.3197458956464176E-2</v>
      </c>
      <c r="G87"/>
      <c r="H87"/>
      <c r="I87"/>
      <c r="M87"/>
    </row>
    <row r="88" spans="1:13" x14ac:dyDescent="0.2">
      <c r="A88" s="9">
        <f t="shared" si="5"/>
        <v>32</v>
      </c>
      <c r="B88" s="13">
        <f t="shared" si="0"/>
        <v>1477.59</v>
      </c>
      <c r="C88" s="40">
        <f t="shared" ca="1" si="1"/>
        <v>5.9057873889047077</v>
      </c>
      <c r="D88" s="40">
        <f t="shared" ca="1" si="2"/>
        <v>-2.7053365964184981</v>
      </c>
      <c r="E88" s="41">
        <f t="shared" ca="1" si="3"/>
        <v>30.483520108510142</v>
      </c>
      <c r="F88" s="42">
        <f t="shared" ca="1" si="4"/>
        <v>-0.7590126984900557</v>
      </c>
      <c r="G88"/>
      <c r="H88"/>
      <c r="I88"/>
      <c r="M88"/>
    </row>
    <row r="89" spans="1:13" x14ac:dyDescent="0.2">
      <c r="A89" s="9">
        <f t="shared" si="5"/>
        <v>32.5</v>
      </c>
      <c r="B89" s="13">
        <f t="shared" ref="B89:B124" si="6">46.595*A89-13.45</f>
        <v>1500.8874999999998</v>
      </c>
      <c r="C89" s="40">
        <f t="shared" ref="C89:C124" ca="1" si="7">5+RAND()</f>
        <v>5.3799721591877967</v>
      </c>
      <c r="D89" s="40">
        <f t="shared" ref="D89:D124" ca="1" si="8">-3.5+RAND()</f>
        <v>-2.7802739228767788</v>
      </c>
      <c r="E89" s="41">
        <f t="shared" ref="E89:E124" ca="1" si="9">LN(C89/0.38)/0.09</f>
        <v>29.44741361722058</v>
      </c>
      <c r="F89" s="42">
        <f t="shared" ref="F89:F124" ca="1" si="10">(E89-14.9+4.81*D89+4*1*0.27)/-4.81</f>
        <v>-0.46866861708591984</v>
      </c>
      <c r="G89"/>
      <c r="H89"/>
      <c r="I89"/>
      <c r="M89"/>
    </row>
    <row r="90" spans="1:13" x14ac:dyDescent="0.2">
      <c r="A90" s="9">
        <f t="shared" ref="A90:A124" si="11">A89+0.5</f>
        <v>33</v>
      </c>
      <c r="B90" s="13">
        <f t="shared" si="6"/>
        <v>1524.1849999999999</v>
      </c>
      <c r="C90" s="40">
        <f t="shared" ca="1" si="7"/>
        <v>5.7970975927233708</v>
      </c>
      <c r="D90" s="40">
        <f t="shared" ca="1" si="8"/>
        <v>-2.6135478127531058</v>
      </c>
      <c r="E90" s="41">
        <f t="shared" ca="1" si="9"/>
        <v>30.277126705744319</v>
      </c>
      <c r="F90" s="42">
        <f t="shared" ca="1" si="10"/>
        <v>-0.80789225081120186</v>
      </c>
      <c r="G90"/>
      <c r="H90"/>
      <c r="I90"/>
      <c r="M90"/>
    </row>
    <row r="91" spans="1:13" x14ac:dyDescent="0.2">
      <c r="A91" s="9">
        <f t="shared" si="11"/>
        <v>33.5</v>
      </c>
      <c r="B91" s="13">
        <f t="shared" si="6"/>
        <v>1547.4824999999998</v>
      </c>
      <c r="C91" s="40">
        <f t="shared" ca="1" si="7"/>
        <v>5.1798124260100895</v>
      </c>
      <c r="D91" s="40">
        <f t="shared" ca="1" si="8"/>
        <v>-3.0845222455056289</v>
      </c>
      <c r="E91" s="41">
        <f t="shared" ca="1" si="9"/>
        <v>29.026143007583254</v>
      </c>
      <c r="F91" s="42">
        <f t="shared" ca="1" si="10"/>
        <v>-7.6838047131222428E-2</v>
      </c>
      <c r="G91"/>
      <c r="H91"/>
      <c r="I91"/>
      <c r="M91"/>
    </row>
    <row r="92" spans="1:13" x14ac:dyDescent="0.2">
      <c r="A92" s="9">
        <f t="shared" si="11"/>
        <v>34</v>
      </c>
      <c r="B92" s="13">
        <f t="shared" si="6"/>
        <v>1570.78</v>
      </c>
      <c r="C92" s="40">
        <f t="shared" ca="1" si="7"/>
        <v>5.3942433923045776</v>
      </c>
      <c r="D92" s="40">
        <f t="shared" ca="1" si="8"/>
        <v>-3.4784039201392818</v>
      </c>
      <c r="E92" s="41">
        <f t="shared" ca="1" si="9"/>
        <v>29.476848586074066</v>
      </c>
      <c r="F92" s="42">
        <f t="shared" ca="1" si="10"/>
        <v>0.22334184403240728</v>
      </c>
      <c r="G92"/>
      <c r="H92"/>
      <c r="I92"/>
      <c r="M92"/>
    </row>
    <row r="93" spans="1:13" x14ac:dyDescent="0.2">
      <c r="A93" s="9">
        <f t="shared" si="11"/>
        <v>34.5</v>
      </c>
      <c r="B93" s="13">
        <f t="shared" si="6"/>
        <v>1594.0774999999999</v>
      </c>
      <c r="C93" s="40">
        <f t="shared" ca="1" si="7"/>
        <v>5.9810136442875459</v>
      </c>
      <c r="D93" s="40">
        <f t="shared" ca="1" si="8"/>
        <v>-3.1223154075052997</v>
      </c>
      <c r="E93" s="41">
        <f t="shared" ca="1" si="9"/>
        <v>30.624156506594172</v>
      </c>
      <c r="F93" s="42">
        <f t="shared" ca="1" si="10"/>
        <v>-0.37127222380326041</v>
      </c>
      <c r="G93"/>
      <c r="H93"/>
      <c r="I93"/>
      <c r="M93"/>
    </row>
    <row r="94" spans="1:13" x14ac:dyDescent="0.2">
      <c r="A94" s="9">
        <f t="shared" si="11"/>
        <v>35</v>
      </c>
      <c r="B94" s="13">
        <f t="shared" si="6"/>
        <v>1617.375</v>
      </c>
      <c r="C94" s="40">
        <f t="shared" ca="1" si="7"/>
        <v>5.3428172945977295</v>
      </c>
      <c r="D94" s="40">
        <f t="shared" ca="1" si="8"/>
        <v>-3.1023901501615354</v>
      </c>
      <c r="E94" s="41">
        <f t="shared" ca="1" si="9"/>
        <v>29.370412481874382</v>
      </c>
      <c r="F94" s="42">
        <f t="shared" ca="1" si="10"/>
        <v>-0.13054383775413669</v>
      </c>
      <c r="G94"/>
      <c r="H94"/>
      <c r="I94"/>
      <c r="M94"/>
    </row>
    <row r="95" spans="1:13" x14ac:dyDescent="0.2">
      <c r="A95" s="9">
        <f t="shared" si="11"/>
        <v>35.5</v>
      </c>
      <c r="B95" s="13">
        <f t="shared" si="6"/>
        <v>1640.6724999999999</v>
      </c>
      <c r="C95" s="40">
        <f t="shared" ca="1" si="7"/>
        <v>5.5246055077672986</v>
      </c>
      <c r="D95" s="40">
        <f t="shared" ca="1" si="8"/>
        <v>-2.8408110851137223</v>
      </c>
      <c r="E95" s="41">
        <f t="shared" ca="1" si="9"/>
        <v>29.742176331191569</v>
      </c>
      <c r="F95" s="42">
        <f t="shared" ca="1" si="10"/>
        <v>-0.46941268436477457</v>
      </c>
      <c r="G95"/>
      <c r="H95"/>
      <c r="I95"/>
      <c r="M95"/>
    </row>
    <row r="96" spans="1:13" x14ac:dyDescent="0.2">
      <c r="A96" s="9">
        <f t="shared" si="11"/>
        <v>36</v>
      </c>
      <c r="B96" s="13">
        <f t="shared" si="6"/>
        <v>1663.97</v>
      </c>
      <c r="C96" s="40">
        <f t="shared" ca="1" si="7"/>
        <v>5.8415433766918072</v>
      </c>
      <c r="D96" s="40">
        <f t="shared" ca="1" si="8"/>
        <v>-3.0975607279209609</v>
      </c>
      <c r="E96" s="41">
        <f t="shared" ca="1" si="9"/>
        <v>30.361989611307333</v>
      </c>
      <c r="F96" s="42">
        <f t="shared" ca="1" si="10"/>
        <v>-0.34152235135291326</v>
      </c>
    </row>
    <row r="97" spans="1:6" x14ac:dyDescent="0.2">
      <c r="A97" s="9">
        <f t="shared" si="11"/>
        <v>36.5</v>
      </c>
      <c r="B97" s="13">
        <f t="shared" si="6"/>
        <v>1687.2674999999999</v>
      </c>
      <c r="C97" s="40">
        <f t="shared" ca="1" si="7"/>
        <v>5.4888402260450633</v>
      </c>
      <c r="D97" s="40">
        <f t="shared" ca="1" si="8"/>
        <v>-2.6188211434708832</v>
      </c>
      <c r="E97" s="41">
        <f t="shared" ca="1" si="9"/>
        <v>29.670011193108561</v>
      </c>
      <c r="F97" s="42">
        <f t="shared" ca="1" si="10"/>
        <v>-0.67639947879700901</v>
      </c>
    </row>
    <row r="98" spans="1:6" x14ac:dyDescent="0.2">
      <c r="A98" s="9">
        <f t="shared" si="11"/>
        <v>37</v>
      </c>
      <c r="B98" s="13">
        <f t="shared" si="6"/>
        <v>1710.5649999999998</v>
      </c>
      <c r="C98" s="40">
        <f t="shared" ca="1" si="7"/>
        <v>5.3489951057572291</v>
      </c>
      <c r="D98" s="40">
        <f t="shared" ca="1" si="8"/>
        <v>-3.4050001588896097</v>
      </c>
      <c r="E98" s="41">
        <f t="shared" ca="1" si="9"/>
        <v>29.383252653640472</v>
      </c>
      <c r="F98" s="42">
        <f t="shared" ca="1" si="10"/>
        <v>0.16939669659429324</v>
      </c>
    </row>
    <row r="99" spans="1:6" x14ac:dyDescent="0.2">
      <c r="A99" s="9">
        <f t="shared" si="11"/>
        <v>37.5</v>
      </c>
      <c r="B99" s="13">
        <f t="shared" si="6"/>
        <v>1733.8625</v>
      </c>
      <c r="C99" s="40">
        <f t="shared" ca="1" si="7"/>
        <v>5.1829416863481521</v>
      </c>
      <c r="D99" s="40">
        <f t="shared" ca="1" si="8"/>
        <v>-3.1281105354835077</v>
      </c>
      <c r="E99" s="41">
        <f t="shared" ca="1" si="9"/>
        <v>29.032853494002531</v>
      </c>
      <c r="F99" s="42">
        <f t="shared" ca="1" si="10"/>
        <v>-3.4644868675022658E-2</v>
      </c>
    </row>
    <row r="100" spans="1:6" x14ac:dyDescent="0.2">
      <c r="A100" s="9">
        <f t="shared" si="11"/>
        <v>38</v>
      </c>
      <c r="B100" s="13">
        <f t="shared" si="6"/>
        <v>1757.1599999999999</v>
      </c>
      <c r="C100" s="40">
        <f t="shared" ca="1" si="7"/>
        <v>5.0893294978999704</v>
      </c>
      <c r="D100" s="40">
        <f t="shared" ca="1" si="8"/>
        <v>-3.0059603338455827</v>
      </c>
      <c r="E100" s="41">
        <f t="shared" ca="1" si="9"/>
        <v>28.830334653937058</v>
      </c>
      <c r="F100" s="42">
        <f t="shared" ca="1" si="10"/>
        <v>-0.11469136135962704</v>
      </c>
    </row>
    <row r="101" spans="1:6" x14ac:dyDescent="0.2">
      <c r="A101" s="9">
        <f t="shared" si="11"/>
        <v>38.5</v>
      </c>
      <c r="B101" s="13">
        <f t="shared" si="6"/>
        <v>1780.4575</v>
      </c>
      <c r="C101" s="40">
        <f t="shared" ca="1" si="7"/>
        <v>5.5830694050952285</v>
      </c>
      <c r="D101" s="40">
        <f t="shared" ca="1" si="8"/>
        <v>-2.7961601936424234</v>
      </c>
      <c r="E101" s="41">
        <f t="shared" ca="1" si="9"/>
        <v>29.859141377979583</v>
      </c>
      <c r="F101" s="42">
        <f t="shared" ca="1" si="10"/>
        <v>-0.53838063338035902</v>
      </c>
    </row>
    <row r="102" spans="1:6" x14ac:dyDescent="0.2">
      <c r="A102" s="9">
        <f t="shared" si="11"/>
        <v>39</v>
      </c>
      <c r="B102" s="13">
        <f t="shared" si="6"/>
        <v>1803.7549999999999</v>
      </c>
      <c r="C102" s="40">
        <f t="shared" ca="1" si="7"/>
        <v>5.3625003793326238</v>
      </c>
      <c r="D102" s="40">
        <f t="shared" ca="1" si="8"/>
        <v>-3.328783550163863</v>
      </c>
      <c r="E102" s="41">
        <f t="shared" ca="1" si="9"/>
        <v>29.411270902820633</v>
      </c>
      <c r="F102" s="42">
        <f t="shared" ca="1" si="10"/>
        <v>8.7355088038991488E-2</v>
      </c>
    </row>
    <row r="103" spans="1:6" x14ac:dyDescent="0.2">
      <c r="A103" s="9">
        <f t="shared" si="11"/>
        <v>39.5</v>
      </c>
      <c r="B103" s="13">
        <f t="shared" si="6"/>
        <v>1827.0525</v>
      </c>
      <c r="C103" s="40">
        <f t="shared" ca="1" si="7"/>
        <v>5.8430503065311088</v>
      </c>
      <c r="D103" s="40">
        <f t="shared" ca="1" si="8"/>
        <v>-2.9771711074453724</v>
      </c>
      <c r="E103" s="41">
        <f t="shared" ca="1" si="9"/>
        <v>30.364855550068729</v>
      </c>
      <c r="F103" s="42">
        <f t="shared" ca="1" si="10"/>
        <v>-0.46250780109282524</v>
      </c>
    </row>
    <row r="104" spans="1:6" x14ac:dyDescent="0.2">
      <c r="A104" s="9">
        <f t="shared" si="11"/>
        <v>40</v>
      </c>
      <c r="B104" s="13">
        <f t="shared" si="6"/>
        <v>1850.35</v>
      </c>
      <c r="C104" s="40">
        <f t="shared" ca="1" si="7"/>
        <v>5.7892204676057588</v>
      </c>
      <c r="D104" s="40">
        <f t="shared" ca="1" si="8"/>
        <v>-3.0854264551454698</v>
      </c>
      <c r="E104" s="41">
        <f t="shared" ca="1" si="9"/>
        <v>30.262018605751358</v>
      </c>
      <c r="F104" s="42">
        <f t="shared" ca="1" si="10"/>
        <v>-0.33287263128932432</v>
      </c>
    </row>
    <row r="105" spans="1:6" x14ac:dyDescent="0.2">
      <c r="A105" s="9">
        <f t="shared" si="11"/>
        <v>40.5</v>
      </c>
      <c r="B105" s="13">
        <f t="shared" si="6"/>
        <v>1873.6474999999998</v>
      </c>
      <c r="C105" s="40">
        <f t="shared" ca="1" si="7"/>
        <v>5.4301159335017752</v>
      </c>
      <c r="D105" s="40">
        <f t="shared" ca="1" si="8"/>
        <v>-2.6272845736419663</v>
      </c>
      <c r="E105" s="41">
        <f t="shared" ca="1" si="9"/>
        <v>29.550494561471588</v>
      </c>
      <c r="F105" s="42">
        <f t="shared" ca="1" si="10"/>
        <v>-0.64308851606106687</v>
      </c>
    </row>
    <row r="106" spans="1:6" x14ac:dyDescent="0.2">
      <c r="A106" s="9">
        <f t="shared" si="11"/>
        <v>41</v>
      </c>
      <c r="B106" s="13">
        <f t="shared" si="6"/>
        <v>1896.9449999999999</v>
      </c>
      <c r="C106" s="40">
        <f t="shared" ca="1" si="7"/>
        <v>5.898838546390083</v>
      </c>
      <c r="D106" s="40">
        <f t="shared" ca="1" si="8"/>
        <v>-3.0964372153968385</v>
      </c>
      <c r="E106" s="41">
        <f t="shared" ca="1" si="9"/>
        <v>30.470438902783702</v>
      </c>
      <c r="F106" s="42">
        <f t="shared" ca="1" si="10"/>
        <v>-0.36519249412160276</v>
      </c>
    </row>
    <row r="107" spans="1:6" x14ac:dyDescent="0.2">
      <c r="A107" s="9">
        <f t="shared" si="11"/>
        <v>41.5</v>
      </c>
      <c r="B107" s="13">
        <f t="shared" si="6"/>
        <v>1920.2424999999998</v>
      </c>
      <c r="C107" s="40">
        <f t="shared" ca="1" si="7"/>
        <v>5.740762836647372</v>
      </c>
      <c r="D107" s="40">
        <f t="shared" ca="1" si="8"/>
        <v>-2.8651234208128695</v>
      </c>
      <c r="E107" s="41">
        <f t="shared" ca="1" si="9"/>
        <v>30.168623623706633</v>
      </c>
      <c r="F107" s="42">
        <f t="shared" ca="1" si="10"/>
        <v>-0.5337588294379898</v>
      </c>
    </row>
    <row r="108" spans="1:6" x14ac:dyDescent="0.2">
      <c r="A108" s="9">
        <f t="shared" si="11"/>
        <v>42</v>
      </c>
      <c r="B108" s="13">
        <f t="shared" si="6"/>
        <v>1943.54</v>
      </c>
      <c r="C108" s="40">
        <f t="shared" ca="1" si="7"/>
        <v>5.8887197877270347</v>
      </c>
      <c r="D108" s="40">
        <f t="shared" ca="1" si="8"/>
        <v>-3.240218236906709</v>
      </c>
      <c r="E108" s="41">
        <f t="shared" ca="1" si="9"/>
        <v>30.451362741929785</v>
      </c>
      <c r="F108" s="42">
        <f t="shared" ca="1" si="10"/>
        <v>-0.2174455348042654</v>
      </c>
    </row>
    <row r="109" spans="1:6" x14ac:dyDescent="0.2">
      <c r="A109" s="9">
        <f t="shared" si="11"/>
        <v>42.5</v>
      </c>
      <c r="B109" s="13">
        <f t="shared" si="6"/>
        <v>1966.8374999999999</v>
      </c>
      <c r="C109" s="40">
        <f t="shared" ca="1" si="7"/>
        <v>5.7975634397321478</v>
      </c>
      <c r="D109" s="40">
        <f t="shared" ca="1" si="8"/>
        <v>-2.7986196325327963</v>
      </c>
      <c r="E109" s="41">
        <f t="shared" ca="1" si="9"/>
        <v>30.278019543898637</v>
      </c>
      <c r="F109" s="42">
        <f t="shared" ca="1" si="10"/>
        <v>-0.6230060522694153</v>
      </c>
    </row>
    <row r="110" spans="1:6" x14ac:dyDescent="0.2">
      <c r="A110" s="9">
        <f t="shared" si="11"/>
        <v>43</v>
      </c>
      <c r="B110" s="13">
        <f t="shared" si="6"/>
        <v>1990.135</v>
      </c>
      <c r="C110" s="40">
        <f t="shared" ca="1" si="7"/>
        <v>5.8586047558491376</v>
      </c>
      <c r="D110" s="40">
        <f t="shared" ca="1" si="8"/>
        <v>-2.989521454172638</v>
      </c>
      <c r="E110" s="41">
        <f t="shared" ca="1" si="9"/>
        <v>30.394394502552569</v>
      </c>
      <c r="F110" s="42">
        <f t="shared" ca="1" si="10"/>
        <v>-0.45629860872810407</v>
      </c>
    </row>
    <row r="111" spans="1:6" x14ac:dyDescent="0.2">
      <c r="A111" s="9">
        <f t="shared" si="11"/>
        <v>43.5</v>
      </c>
      <c r="B111" s="13">
        <f t="shared" si="6"/>
        <v>2013.4324999999999</v>
      </c>
      <c r="C111" s="40">
        <f t="shared" ca="1" si="7"/>
        <v>5.9500694952950335</v>
      </c>
      <c r="D111" s="40">
        <f t="shared" ca="1" si="8"/>
        <v>-2.9696736421042189</v>
      </c>
      <c r="E111" s="41">
        <f t="shared" ca="1" si="9"/>
        <v>30.566521395917256</v>
      </c>
      <c r="F111" s="42">
        <f t="shared" ca="1" si="10"/>
        <v>-0.5119316377122588</v>
      </c>
    </row>
    <row r="112" spans="1:6" x14ac:dyDescent="0.2">
      <c r="A112" s="9">
        <f t="shared" si="11"/>
        <v>44</v>
      </c>
      <c r="B112" s="13">
        <f t="shared" si="6"/>
        <v>2036.7299999999998</v>
      </c>
      <c r="C112" s="40">
        <f t="shared" ca="1" si="7"/>
        <v>5.656692552192391</v>
      </c>
      <c r="D112" s="40">
        <f t="shared" ca="1" si="8"/>
        <v>-2.7351050680597777</v>
      </c>
      <c r="E112" s="41">
        <f t="shared" ca="1" si="9"/>
        <v>30.004704365985546</v>
      </c>
      <c r="F112" s="42">
        <f t="shared" ca="1" si="10"/>
        <v>-0.62969833443201995</v>
      </c>
    </row>
    <row r="113" spans="1:6" x14ac:dyDescent="0.2">
      <c r="A113" s="9">
        <f t="shared" si="11"/>
        <v>44.5</v>
      </c>
      <c r="B113" s="13">
        <f t="shared" si="6"/>
        <v>2060.0275000000001</v>
      </c>
      <c r="C113" s="40">
        <f t="shared" ca="1" si="7"/>
        <v>5.1571897545907648</v>
      </c>
      <c r="D113" s="40">
        <f t="shared" ca="1" si="8"/>
        <v>-2.9910295560501989</v>
      </c>
      <c r="E113" s="41">
        <f t="shared" ca="1" si="9"/>
        <v>28.977509291020446</v>
      </c>
      <c r="F113" s="42">
        <f t="shared" ca="1" si="10"/>
        <v>-0.160219776802285</v>
      </c>
    </row>
    <row r="114" spans="1:6" x14ac:dyDescent="0.2">
      <c r="A114" s="9">
        <f t="shared" si="11"/>
        <v>45</v>
      </c>
      <c r="B114" s="13">
        <f t="shared" si="6"/>
        <v>2083.3250000000003</v>
      </c>
      <c r="C114" s="40">
        <f t="shared" ca="1" si="7"/>
        <v>5.994553479283514</v>
      </c>
      <c r="D114" s="40">
        <f t="shared" ca="1" si="8"/>
        <v>-2.7665397162460423</v>
      </c>
      <c r="E114" s="41">
        <f t="shared" ca="1" si="9"/>
        <v>30.649281441992699</v>
      </c>
      <c r="F114" s="42">
        <f t="shared" ca="1" si="10"/>
        <v>-0.73227139435535049</v>
      </c>
    </row>
    <row r="115" spans="1:6" x14ac:dyDescent="0.2">
      <c r="A115" s="9">
        <f t="shared" si="11"/>
        <v>45.5</v>
      </c>
      <c r="B115" s="13">
        <f t="shared" si="6"/>
        <v>2106.6224999999999</v>
      </c>
      <c r="C115" s="40">
        <f t="shared" ca="1" si="7"/>
        <v>5.9142297758268176</v>
      </c>
      <c r="D115" s="40">
        <f t="shared" ca="1" si="8"/>
        <v>-3.0749664961439573</v>
      </c>
      <c r="E115" s="41">
        <f t="shared" ca="1" si="9"/>
        <v>30.499392219993318</v>
      </c>
      <c r="F115" s="42">
        <f t="shared" ca="1" si="10"/>
        <v>-0.39268261404176402</v>
      </c>
    </row>
    <row r="116" spans="1:6" x14ac:dyDescent="0.2">
      <c r="A116" s="9">
        <f t="shared" si="11"/>
        <v>46</v>
      </c>
      <c r="B116" s="13">
        <f t="shared" si="6"/>
        <v>2129.92</v>
      </c>
      <c r="C116" s="40">
        <f t="shared" ca="1" si="7"/>
        <v>5.0845516742824923</v>
      </c>
      <c r="D116" s="40">
        <f t="shared" ca="1" si="8"/>
        <v>-3.225115610302987</v>
      </c>
      <c r="E116" s="41">
        <f t="shared" ca="1" si="9"/>
        <v>28.819898728435817</v>
      </c>
      <c r="F116" s="42">
        <f t="shared" ca="1" si="10"/>
        <v>0.10663354617911651</v>
      </c>
    </row>
    <row r="117" spans="1:6" x14ac:dyDescent="0.2">
      <c r="A117" s="9">
        <f t="shared" si="11"/>
        <v>46.5</v>
      </c>
      <c r="B117" s="13">
        <f t="shared" si="6"/>
        <v>2153.2175000000002</v>
      </c>
      <c r="C117" s="40">
        <f t="shared" ca="1" si="7"/>
        <v>5.2930979613695586</v>
      </c>
      <c r="D117" s="40">
        <f t="shared" ca="1" si="8"/>
        <v>-2.650725742624183</v>
      </c>
      <c r="E117" s="41">
        <f t="shared" ca="1" si="9"/>
        <v>29.266530296530288</v>
      </c>
      <c r="F117" s="42">
        <f t="shared" ca="1" si="10"/>
        <v>-0.56061111736132407</v>
      </c>
    </row>
    <row r="118" spans="1:6" x14ac:dyDescent="0.2">
      <c r="A118" s="9">
        <f t="shared" si="11"/>
        <v>47</v>
      </c>
      <c r="B118" s="13">
        <f t="shared" si="6"/>
        <v>2176.5150000000003</v>
      </c>
      <c r="C118" s="40">
        <f t="shared" ca="1" si="7"/>
        <v>5.1540362310874128</v>
      </c>
      <c r="D118" s="40">
        <f t="shared" ca="1" si="8"/>
        <v>-3.3221908153586881</v>
      </c>
      <c r="E118" s="41">
        <f t="shared" ca="1" si="9"/>
        <v>28.970712979664576</v>
      </c>
      <c r="F118" s="42">
        <f t="shared" ca="1" si="10"/>
        <v>0.17235443705004413</v>
      </c>
    </row>
    <row r="119" spans="1:6" x14ac:dyDescent="0.2">
      <c r="A119" s="9">
        <f t="shared" si="11"/>
        <v>47.5</v>
      </c>
      <c r="B119" s="13">
        <f t="shared" si="6"/>
        <v>2199.8125</v>
      </c>
      <c r="C119" s="40">
        <f t="shared" ca="1" si="7"/>
        <v>5.3731006702029269</v>
      </c>
      <c r="D119" s="40">
        <f t="shared" ca="1" si="8"/>
        <v>-3.4156025259643763</v>
      </c>
      <c r="E119" s="41">
        <f t="shared" ca="1" si="9"/>
        <v>29.433213046051087</v>
      </c>
      <c r="F119" s="42">
        <f t="shared" ca="1" si="10"/>
        <v>0.16961228770011658</v>
      </c>
    </row>
    <row r="120" spans="1:6" x14ac:dyDescent="0.2">
      <c r="A120" s="9">
        <f t="shared" si="11"/>
        <v>48</v>
      </c>
      <c r="B120" s="13">
        <f t="shared" si="6"/>
        <v>2223.11</v>
      </c>
      <c r="C120" s="40">
        <f t="shared" ca="1" si="7"/>
        <v>5.9709468944149098</v>
      </c>
      <c r="D120" s="40">
        <f t="shared" ca="1" si="8"/>
        <v>-3.4760702840756306</v>
      </c>
      <c r="E120" s="41">
        <f t="shared" ca="1" si="9"/>
        <v>30.605439442987674</v>
      </c>
      <c r="F120" s="42">
        <f t="shared" ca="1" si="10"/>
        <v>-1.3626065817856718E-2</v>
      </c>
    </row>
    <row r="121" spans="1:6" x14ac:dyDescent="0.2">
      <c r="A121" s="9">
        <f t="shared" si="11"/>
        <v>48.5</v>
      </c>
      <c r="B121" s="13">
        <f t="shared" si="6"/>
        <v>2246.4075000000003</v>
      </c>
      <c r="C121" s="40">
        <f t="shared" ca="1" si="7"/>
        <v>5.2608592367436078</v>
      </c>
      <c r="D121" s="40">
        <f t="shared" ca="1" si="8"/>
        <v>-3.0694599203354387</v>
      </c>
      <c r="E121" s="41">
        <f t="shared" ca="1" si="9"/>
        <v>29.19864880737509</v>
      </c>
      <c r="F121" s="42">
        <f t="shared" ca="1" si="10"/>
        <v>-0.12776436394212695</v>
      </c>
    </row>
    <row r="122" spans="1:6" x14ac:dyDescent="0.2">
      <c r="A122" s="9">
        <f t="shared" si="11"/>
        <v>49</v>
      </c>
      <c r="B122" s="13">
        <f t="shared" si="6"/>
        <v>2269.7049999999999</v>
      </c>
      <c r="C122" s="40">
        <f t="shared" ca="1" si="7"/>
        <v>5.9684772316686674</v>
      </c>
      <c r="D122" s="40">
        <f t="shared" ca="1" si="8"/>
        <v>-3.0385918938435821</v>
      </c>
      <c r="E122" s="41">
        <f t="shared" ca="1" si="9"/>
        <v>30.600842789534028</v>
      </c>
      <c r="F122" s="42">
        <f t="shared" ca="1" si="10"/>
        <v>-0.45014881084124719</v>
      </c>
    </row>
    <row r="123" spans="1:6" x14ac:dyDescent="0.2">
      <c r="A123" s="9">
        <f t="shared" si="11"/>
        <v>49.5</v>
      </c>
      <c r="B123" s="13">
        <f t="shared" si="6"/>
        <v>2293.0025000000001</v>
      </c>
      <c r="C123" s="40">
        <f t="shared" ca="1" si="7"/>
        <v>5.4075765240506808</v>
      </c>
      <c r="D123" s="40">
        <f t="shared" ca="1" si="8"/>
        <v>-2.9749110211109988</v>
      </c>
      <c r="E123" s="41">
        <f t="shared" ca="1" si="9"/>
        <v>29.504278405248158</v>
      </c>
      <c r="F123" s="42">
        <f t="shared" ca="1" si="10"/>
        <v>-0.28585372010483456</v>
      </c>
    </row>
    <row r="124" spans="1:6" x14ac:dyDescent="0.2">
      <c r="A124" s="9">
        <f t="shared" si="11"/>
        <v>50</v>
      </c>
      <c r="B124" s="13">
        <f t="shared" si="6"/>
        <v>2316.3000000000002</v>
      </c>
      <c r="C124" s="40">
        <f t="shared" ca="1" si="7"/>
        <v>5.2641331296641223</v>
      </c>
      <c r="D124" s="40">
        <f t="shared" ca="1" si="8"/>
        <v>-3.0853676548989366</v>
      </c>
      <c r="E124" s="41">
        <f t="shared" ca="1" si="9"/>
        <v>29.205561228384546</v>
      </c>
      <c r="F124" s="42">
        <f t="shared" ca="1" si="10"/>
        <v>-0.11329372314358892</v>
      </c>
    </row>
  </sheetData>
  <dataValidations count="30"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allowBlank="1" showInputMessage="1" showErrorMessage="1" promptTitle="Link to depth column" prompt="Select the variable containing the depth values (if any)" sqref="F5:F18">
      <formula1>variableName</formula1>
    </dataValidation>
    <dataValidation type="list" allowBlank="1" showInputMessage="1" showErrorMessage="1" prompt="Select the measuredVariable from which the inferredVariable is inferredFrom" sqref="G5:G18">
      <formula1>variableName</formula1>
    </dataValidation>
    <dataValidation allowBlank="1" showInputMessage="1" showErrorMessage="1" promptTitle="variableType" prompt="Is the Variable measured or inferred?" sqref="B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 AB4"/>
    <dataValidation allowBlank="1" showInputMessage="1" showErrorMessage="1" prompt="Gives detail about the variable. For instance, &quot;sea surface&quot; for sea surface temperature" sqref="J4 AC4"/>
    <dataValidation allowBlank="1" showInputMessage="1" showErrorMessage="1" prompt="What's the importance of the interpretation? For instance, temperature has rank 1 for Mg/Ca" sqref="K4 AD4"/>
    <dataValidation allowBlank="1" showInputMessage="1" showErrorMessage="1" prompt="A relevant quote from the literature that forms the basis of the interpretation." sqref="L4 AE4"/>
    <dataValidation allowBlank="1" showInputMessage="1" showErrorMessage="1" prompt="Is the influence on the Variable local or far-field?" sqref="M4 AF4"/>
    <dataValidation type="list" allowBlank="1" showInputMessage="1" showErrorMessage="1" prompt="Is the influence local or far-field?" sqref="M5:M18 AF5:AF10">
      <formula1>isLocal</formula1>
    </dataValidation>
    <dataValidation allowBlank="1" showInputMessage="1" showErrorMessage="1" prompt="Part of the climate interpretation metadata that describes whether the interpreted environmental variable increases (positive) or decreases (negative) as the paleodata variable increases" sqref="N4 AG4"/>
    <dataValidation type="list" allowBlank="1" showInputMessage="1" showErrorMessage="1" sqref="N5:N18 AG5:AG10">
      <formula1>interpDirection</formula1>
    </dataValidation>
    <dataValidation allowBlank="1" showInputMessage="1" showErrorMessage="1" prompt="Calibration equation used if any. " sqref="P4"/>
    <dataValidation allowBlank="1" showInputMessage="1" showErrorMessage="1" prompt="Notes about the calibration equation" sqref="Q4"/>
    <dataValidation allowBlank="1" showInputMessage="1" showErrorMessage="1" prompt="DOI of the publication containing the calibration" sqref="R4"/>
    <dataValidation allowBlank="1" showInputMessage="1" showErrorMessage="1" prompt="Uncertainty on the inferred variable " sqref="S4"/>
    <dataValidation allowBlank="1" showInputMessage="1" showErrorMessage="1" prompt="The type of uncertainty (e.g., calibration RMSE)" sqref="T4"/>
    <dataValidation allowBlank="1" showInputMessage="1" showErrorMessage="1" prompt="Part of the climate interpretation metadata that describes whether the interpretation relates to climate (e.g., temperature), isotopes (e.g., d18O of precipitation), ecology..." sqref="O4 AH4"/>
    <dataValidation type="list" errorStyle="information" allowBlank="1" showInputMessage="1" showErrorMessage="1" prompt="Select a scope or enter a new one" sqref="O5:O18 AH5:AH10">
      <formula1>interpScope</formula1>
    </dataValidation>
    <dataValidation allowBlank="1" showInputMessage="1" showErrorMessage="1" prompt="The location (i.e., laboratory, repository) where the archive is currently located" sqref="Z4"/>
    <dataValidation allowBlank="1" showInputMessage="1" showErrorMessage="1" prompt="Link to the IGSN number if registered with the IGSN database_x000a_" sqref="Y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Common name of the archive. For instance, IODP989" sqref="W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A95"/>
  <sheetViews>
    <sheetView tabSelected="1" workbookViewId="0">
      <selection activeCell="W7" sqref="W7:Z7"/>
    </sheetView>
  </sheetViews>
  <sheetFormatPr baseColWidth="10" defaultColWidth="8.83203125" defaultRowHeight="15" x14ac:dyDescent="0.2"/>
  <cols>
    <col min="1" max="1" width="17.1640625" style="17" customWidth="1"/>
    <col min="2" max="2" width="16" style="17" customWidth="1"/>
    <col min="3" max="3" width="15.1640625" style="17" customWidth="1"/>
    <col min="4" max="4" width="20" style="17" customWidth="1"/>
    <col min="5" max="6" width="18.83203125" style="17" customWidth="1"/>
    <col min="7" max="8" width="21.6640625" style="17" customWidth="1"/>
    <col min="9" max="9" width="28.1640625" style="17" customWidth="1"/>
    <col min="10" max="10" width="25.1640625" style="17" customWidth="1"/>
    <col min="11" max="11" width="15.1640625" style="17" customWidth="1"/>
    <col min="12" max="12" width="12.5" style="17" bestFit="1" customWidth="1"/>
    <col min="13" max="13" width="12.5" style="17" customWidth="1"/>
    <col min="14" max="15" width="23.6640625" style="17" customWidth="1"/>
    <col min="16" max="16" width="25.5" style="17" customWidth="1"/>
    <col min="17" max="17" width="25.33203125" style="17" customWidth="1"/>
    <col min="18" max="18" width="18.83203125" style="17" customWidth="1"/>
    <col min="19" max="19" width="20" style="17" customWidth="1"/>
    <col min="20" max="20" width="26" style="17" customWidth="1"/>
    <col min="21" max="21" width="21.83203125" style="17" customWidth="1"/>
    <col min="22" max="22" width="24.5" style="17" customWidth="1"/>
    <col min="23" max="23" width="27" style="17" customWidth="1"/>
    <col min="24" max="24" width="26" style="17" customWidth="1"/>
    <col min="25" max="25" width="27" style="17" customWidth="1"/>
    <col min="26" max="26" width="21.5" style="17" customWidth="1"/>
    <col min="27" max="27" width="24.83203125" style="17" customWidth="1"/>
    <col min="28" max="16384" width="8.83203125" style="17"/>
  </cols>
  <sheetData>
    <row r="1" spans="1:27" ht="16" thickBot="1" x14ac:dyDescent="0.25">
      <c r="A1" s="19" t="s">
        <v>10</v>
      </c>
      <c r="B1" s="18" t="s">
        <v>55</v>
      </c>
      <c r="P1" s="7"/>
      <c r="Q1" s="7"/>
    </row>
    <row r="2" spans="1:27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159</v>
      </c>
      <c r="P3" s="7"/>
      <c r="Q3" s="7"/>
    </row>
    <row r="4" spans="1:27" ht="17" thickTop="1" thickBot="1" x14ac:dyDescent="0.25">
      <c r="A4" s="22" t="s">
        <v>56</v>
      </c>
      <c r="B4" s="22" t="s">
        <v>62</v>
      </c>
      <c r="C4" s="5" t="s">
        <v>16</v>
      </c>
      <c r="D4" s="22" t="s">
        <v>327</v>
      </c>
      <c r="E4" s="22" t="s">
        <v>328</v>
      </c>
      <c r="F4" s="5" t="s">
        <v>157</v>
      </c>
      <c r="G4" s="5" t="s">
        <v>158</v>
      </c>
      <c r="H4" s="5" t="s">
        <v>176</v>
      </c>
      <c r="I4" s="24" t="s">
        <v>160</v>
      </c>
      <c r="J4" s="25" t="s">
        <v>161</v>
      </c>
      <c r="K4" s="26" t="s">
        <v>162</v>
      </c>
      <c r="L4" s="26" t="s">
        <v>163</v>
      </c>
      <c r="M4" s="26" t="s">
        <v>164</v>
      </c>
      <c r="N4" s="26" t="s">
        <v>168</v>
      </c>
      <c r="O4" s="26" t="s">
        <v>193</v>
      </c>
      <c r="P4" s="26" t="s">
        <v>171</v>
      </c>
      <c r="Q4" s="26" t="s">
        <v>172</v>
      </c>
      <c r="R4" s="26" t="s">
        <v>173</v>
      </c>
      <c r="S4" s="26" t="s">
        <v>174</v>
      </c>
      <c r="T4" s="26" t="s">
        <v>175</v>
      </c>
      <c r="U4" s="26" t="s">
        <v>349</v>
      </c>
      <c r="V4" s="26" t="s">
        <v>350</v>
      </c>
      <c r="W4" s="26" t="s">
        <v>197</v>
      </c>
      <c r="X4" s="26" t="s">
        <v>351</v>
      </c>
      <c r="Y4" s="26" t="s">
        <v>198</v>
      </c>
      <c r="Z4" s="26" t="s">
        <v>199</v>
      </c>
      <c r="AA4" s="26" t="s">
        <v>281</v>
      </c>
    </row>
    <row r="5" spans="1:27" ht="16" thickTop="1" x14ac:dyDescent="0.2">
      <c r="A5" s="13" t="str">
        <f>A23</f>
        <v>depth</v>
      </c>
      <c r="B5" s="17" t="s">
        <v>59</v>
      </c>
      <c r="C5" s="17" t="s">
        <v>357</v>
      </c>
      <c r="J5" s="7"/>
      <c r="K5" s="7"/>
    </row>
    <row r="6" spans="1:27" x14ac:dyDescent="0.2">
      <c r="A6" s="13" t="str">
        <f>B23</f>
        <v>LabCode</v>
      </c>
      <c r="F6" s="17" t="s">
        <v>353</v>
      </c>
      <c r="J6" s="7"/>
      <c r="K6" s="7"/>
    </row>
    <row r="7" spans="1:27" x14ac:dyDescent="0.2">
      <c r="A7" s="13" t="str">
        <f>C23</f>
        <v>14C</v>
      </c>
      <c r="B7" s="17" t="s">
        <v>59</v>
      </c>
      <c r="C7" s="17" t="s">
        <v>390</v>
      </c>
      <c r="D7" s="17" t="s">
        <v>98</v>
      </c>
      <c r="F7" s="17" t="s">
        <v>353</v>
      </c>
      <c r="I7" s="17" t="s">
        <v>143</v>
      </c>
      <c r="J7" s="7" t="s">
        <v>391</v>
      </c>
      <c r="K7" s="7">
        <v>1</v>
      </c>
      <c r="M7" s="17" t="s">
        <v>165</v>
      </c>
      <c r="N7" s="17" t="s">
        <v>169</v>
      </c>
      <c r="O7" s="17" t="s">
        <v>393</v>
      </c>
      <c r="U7" s="17" t="s">
        <v>392</v>
      </c>
      <c r="V7" s="17" t="s">
        <v>371</v>
      </c>
      <c r="W7" s="17" t="s">
        <v>372</v>
      </c>
      <c r="X7" s="17" t="s">
        <v>373</v>
      </c>
      <c r="Z7" s="17" t="s">
        <v>374</v>
      </c>
    </row>
    <row r="8" spans="1:27" x14ac:dyDescent="0.2">
      <c r="A8" s="13" t="str">
        <f>D23</f>
        <v>14C Uncertainty</v>
      </c>
      <c r="J8" s="7"/>
      <c r="K8" s="7"/>
    </row>
    <row r="9" spans="1:27" x14ac:dyDescent="0.2">
      <c r="A9" s="13"/>
      <c r="J9" s="7"/>
      <c r="K9" s="7"/>
    </row>
    <row r="10" spans="1:27" x14ac:dyDescent="0.2">
      <c r="A10" s="13"/>
      <c r="J10" s="7"/>
      <c r="K10" s="7"/>
    </row>
    <row r="11" spans="1:27" x14ac:dyDescent="0.2">
      <c r="A11" s="13"/>
      <c r="J11" s="7"/>
      <c r="K11" s="7"/>
    </row>
    <row r="12" spans="1:27" x14ac:dyDescent="0.2">
      <c r="A12" s="13"/>
      <c r="J12" s="7"/>
      <c r="K12" s="7"/>
    </row>
    <row r="13" spans="1:27" x14ac:dyDescent="0.2">
      <c r="A13" s="13"/>
      <c r="J13" s="7"/>
      <c r="K13" s="7"/>
    </row>
    <row r="14" spans="1:27" x14ac:dyDescent="0.2">
      <c r="A14" s="13"/>
    </row>
    <row r="15" spans="1:27" x14ac:dyDescent="0.2">
      <c r="A15" s="13"/>
    </row>
    <row r="16" spans="1:27" x14ac:dyDescent="0.2">
      <c r="A16" s="13"/>
    </row>
    <row r="17" spans="1:14" x14ac:dyDescent="0.2">
      <c r="A17" s="13"/>
    </row>
    <row r="18" spans="1:14" x14ac:dyDescent="0.2">
      <c r="A18" s="13"/>
    </row>
    <row r="20" spans="1:14" ht="16" thickBot="1" x14ac:dyDescent="0.25"/>
    <row r="21" spans="1:14" ht="17" thickTop="1" thickBot="1" x14ac:dyDescent="0.25">
      <c r="A21" s="1" t="s">
        <v>17</v>
      </c>
      <c r="B21" s="3" t="s">
        <v>190</v>
      </c>
    </row>
    <row r="22" spans="1:14" ht="17" thickTop="1" thickBot="1" x14ac:dyDescent="0.25">
      <c r="A22" s="23" t="s">
        <v>19</v>
      </c>
      <c r="B22" s="18" t="s">
        <v>54</v>
      </c>
      <c r="C22" s="3" t="s">
        <v>18</v>
      </c>
    </row>
    <row r="23" spans="1:14" ht="16" thickTop="1" x14ac:dyDescent="0.2">
      <c r="A23" s="13" t="s">
        <v>353</v>
      </c>
      <c r="B23" s="13" t="s">
        <v>383</v>
      </c>
      <c r="C23" s="13" t="s">
        <v>384</v>
      </c>
      <c r="D23" s="13" t="s">
        <v>385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9">
        <v>0</v>
      </c>
      <c r="B24" s="13" t="s">
        <v>386</v>
      </c>
      <c r="C24" s="13">
        <v>500</v>
      </c>
      <c r="D24" s="13">
        <v>25</v>
      </c>
    </row>
    <row r="25" spans="1:14" x14ac:dyDescent="0.2">
      <c r="A25" s="9">
        <v>14</v>
      </c>
      <c r="B25" s="13" t="s">
        <v>387</v>
      </c>
      <c r="C25" s="13">
        <v>1000</v>
      </c>
      <c r="D25" s="13">
        <v>34</v>
      </c>
    </row>
    <row r="26" spans="1:14" x14ac:dyDescent="0.2">
      <c r="A26" s="9">
        <v>23</v>
      </c>
      <c r="B26" s="9" t="s">
        <v>388</v>
      </c>
      <c r="C26" s="13">
        <v>1300</v>
      </c>
      <c r="D26" s="13">
        <v>56</v>
      </c>
    </row>
    <row r="27" spans="1:14" x14ac:dyDescent="0.2">
      <c r="A27" s="9">
        <v>50</v>
      </c>
      <c r="B27" s="9" t="s">
        <v>389</v>
      </c>
      <c r="C27" s="9">
        <v>2800</v>
      </c>
      <c r="D27" s="9">
        <v>35</v>
      </c>
    </row>
    <row r="28" spans="1:14" x14ac:dyDescent="0.2">
      <c r="B28" s="13"/>
      <c r="C28" s="13"/>
      <c r="D28" s="13"/>
    </row>
    <row r="29" spans="1:14" x14ac:dyDescent="0.2">
      <c r="B29" s="13"/>
      <c r="C29" s="13"/>
      <c r="D29" s="13"/>
    </row>
    <row r="30" spans="1:14" x14ac:dyDescent="0.2">
      <c r="B30" s="13"/>
      <c r="C30" s="13"/>
      <c r="D30" s="13"/>
    </row>
    <row r="31" spans="1:14" x14ac:dyDescent="0.2">
      <c r="B31" s="13"/>
      <c r="C31" s="13"/>
      <c r="D31" s="13"/>
    </row>
    <row r="32" spans="1:1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</sheetData>
  <dataValidations count="30">
    <dataValidation allowBlank="1" showInputMessage="1" showErrorMessage="1" prompt="The type of uncertainty (e.g., calibration RMSE)" sqref="T4"/>
    <dataValidation allowBlank="1" showInputMessage="1" showErrorMessage="1" prompt="Uncertainty on the inferred variable " sqref="S4"/>
    <dataValidation allowBlank="1" showInputMessage="1" showErrorMessage="1" prompt="DOI of the publication containing the calibration" sqref="R4"/>
    <dataValidation allowBlank="1" showInputMessage="1" showErrorMessage="1" prompt="Notes about the calibration equation" sqref="Q4"/>
    <dataValidation allowBlank="1" showInputMessage="1" showErrorMessage="1" prompt="Calibration equation used if any. " sqref="P4"/>
    <dataValidation type="list" allowBlank="1" showInputMessage="1" showErrorMessage="1" sqref="N5:N18">
      <formula1>interpDirection</formula1>
    </dataValidation>
    <dataValidation allowBlank="1" showInputMessage="1" showErrorMessage="1" prompt="Part of the climate interpretation metadata that describes whether the interpreted environmental variable increases (positive) or decreases (negative) as the paleodata variable increases" sqref="N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Is the influence on the Variable local or far-field?" sqref="M4"/>
    <dataValidation allowBlank="1" showInputMessage="1" showErrorMessage="1" prompt="A relevant quote from the literature that forms the basis of the interpretation." sqref="L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Title="variableType" prompt="Is the Variable measured or inferred?" sqref="B4"/>
    <dataValidation type="list" allowBlank="1" showInputMessage="1" showErrorMessage="1" promptTitle="Link to depth column" prompt="Select the variable containing the depth values (if any)" sqref="F5:F18">
      <formula1>ChronVariableName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allowBlank="1" showInputMessage="1" showErrorMessage="1" prompt="Select the measuredVariable from which the inferredVariable is inferredFrom" sqref="G5:G18">
      <formula1>ChronVariableName</formula1>
    </dataValidation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Part of the climate interpretation metadata that describes whether the interpretation relates to climate (e.g., temperature), isotopes (e.g., d18O of precipitation), ecology..." sqref="O4"/>
    <dataValidation allowBlank="1" showInputMessage="1" showErrorMessage="1" prompt="Common name of the archive. For instance, IODP989" sqref="W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Link to the IGSN number if registered with the IGSN database_x000a_" sqref="Y4"/>
    <dataValidation allowBlank="1" showInputMessage="1" showErrorMessage="1" prompt="The location (i.e., laboratory, repository) where the archive is currently located" sqref="Z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8"/>
  <sheetViews>
    <sheetView workbookViewId="0">
      <selection activeCell="H26" sqref="H26"/>
    </sheetView>
  </sheetViews>
  <sheetFormatPr baseColWidth="10" defaultRowHeight="15" x14ac:dyDescent="0.2"/>
  <cols>
    <col min="1" max="1" width="17" customWidth="1"/>
  </cols>
  <sheetData>
    <row r="1" spans="1:8" x14ac:dyDescent="0.2">
      <c r="A1" t="s">
        <v>177</v>
      </c>
      <c r="B1" t="s">
        <v>59</v>
      </c>
      <c r="C1" t="s">
        <v>63</v>
      </c>
      <c r="D1" t="s">
        <v>110</v>
      </c>
      <c r="E1" t="s">
        <v>125</v>
      </c>
      <c r="F1" t="s">
        <v>165</v>
      </c>
      <c r="G1" t="s">
        <v>169</v>
      </c>
      <c r="H1" t="s">
        <v>194</v>
      </c>
    </row>
    <row r="2" spans="1:8" x14ac:dyDescent="0.2">
      <c r="A2" t="s">
        <v>178</v>
      </c>
      <c r="B2" t="s">
        <v>60</v>
      </c>
      <c r="C2" t="s">
        <v>64</v>
      </c>
      <c r="D2" t="s">
        <v>111</v>
      </c>
      <c r="E2" t="s">
        <v>126</v>
      </c>
      <c r="F2" t="s">
        <v>166</v>
      </c>
      <c r="G2" t="s">
        <v>170</v>
      </c>
      <c r="H2" t="s">
        <v>195</v>
      </c>
    </row>
    <row r="3" spans="1:8" x14ac:dyDescent="0.2">
      <c r="A3" t="s">
        <v>179</v>
      </c>
      <c r="C3" t="s">
        <v>65</v>
      </c>
      <c r="D3" t="s">
        <v>112</v>
      </c>
      <c r="E3" t="s">
        <v>127</v>
      </c>
      <c r="H3" t="s">
        <v>196</v>
      </c>
    </row>
    <row r="4" spans="1:8" x14ac:dyDescent="0.2">
      <c r="A4" t="s">
        <v>180</v>
      </c>
      <c r="C4" t="s">
        <v>66</v>
      </c>
      <c r="D4" t="s">
        <v>113</v>
      </c>
      <c r="E4" t="s">
        <v>128</v>
      </c>
    </row>
    <row r="5" spans="1:8" x14ac:dyDescent="0.2">
      <c r="A5" t="s">
        <v>181</v>
      </c>
      <c r="C5" t="s">
        <v>67</v>
      </c>
      <c r="D5" t="s">
        <v>114</v>
      </c>
      <c r="E5" t="s">
        <v>129</v>
      </c>
    </row>
    <row r="6" spans="1:8" x14ac:dyDescent="0.2">
      <c r="A6" t="s">
        <v>182</v>
      </c>
      <c r="C6" t="s">
        <v>68</v>
      </c>
      <c r="D6" t="s">
        <v>115</v>
      </c>
      <c r="E6" t="s">
        <v>130</v>
      </c>
    </row>
    <row r="7" spans="1:8" x14ac:dyDescent="0.2">
      <c r="A7" t="s">
        <v>183</v>
      </c>
      <c r="C7" t="s">
        <v>69</v>
      </c>
      <c r="D7" t="s">
        <v>116</v>
      </c>
      <c r="E7" t="s">
        <v>131</v>
      </c>
    </row>
    <row r="8" spans="1:8" x14ac:dyDescent="0.2">
      <c r="A8" t="s">
        <v>184</v>
      </c>
      <c r="C8" t="s">
        <v>189</v>
      </c>
      <c r="D8" t="s">
        <v>117</v>
      </c>
      <c r="E8" t="s">
        <v>132</v>
      </c>
    </row>
    <row r="9" spans="1:8" x14ac:dyDescent="0.2">
      <c r="A9" t="s">
        <v>185</v>
      </c>
      <c r="C9" t="s">
        <v>70</v>
      </c>
      <c r="D9" t="s">
        <v>118</v>
      </c>
      <c r="E9" t="s">
        <v>133</v>
      </c>
    </row>
    <row r="10" spans="1:8" x14ac:dyDescent="0.2">
      <c r="A10" t="s">
        <v>186</v>
      </c>
      <c r="C10" t="s">
        <v>71</v>
      </c>
      <c r="D10" t="s">
        <v>119</v>
      </c>
      <c r="E10" t="s">
        <v>134</v>
      </c>
    </row>
    <row r="11" spans="1:8" x14ac:dyDescent="0.2">
      <c r="A11" t="s">
        <v>187</v>
      </c>
      <c r="C11" t="s">
        <v>72</v>
      </c>
      <c r="D11" t="s">
        <v>120</v>
      </c>
      <c r="E11" t="s">
        <v>135</v>
      </c>
    </row>
    <row r="12" spans="1:8" x14ac:dyDescent="0.2">
      <c r="A12" t="s">
        <v>188</v>
      </c>
      <c r="C12" t="s">
        <v>73</v>
      </c>
      <c r="D12" t="s">
        <v>58</v>
      </c>
      <c r="E12" t="s">
        <v>136</v>
      </c>
    </row>
    <row r="13" spans="1:8" x14ac:dyDescent="0.2">
      <c r="C13" t="s">
        <v>74</v>
      </c>
      <c r="D13" t="s">
        <v>121</v>
      </c>
      <c r="E13" t="s">
        <v>137</v>
      </c>
    </row>
    <row r="14" spans="1:8" x14ac:dyDescent="0.2">
      <c r="C14" t="s">
        <v>75</v>
      </c>
      <c r="D14" t="s">
        <v>122</v>
      </c>
      <c r="E14" t="s">
        <v>74</v>
      </c>
    </row>
    <row r="15" spans="1:8" x14ac:dyDescent="0.2">
      <c r="C15" t="s">
        <v>76</v>
      </c>
      <c r="D15" t="s">
        <v>123</v>
      </c>
      <c r="E15" t="s">
        <v>73</v>
      </c>
    </row>
    <row r="16" spans="1:8" x14ac:dyDescent="0.2">
      <c r="C16" t="s">
        <v>77</v>
      </c>
      <c r="D16" t="s">
        <v>124</v>
      </c>
      <c r="E16" t="s">
        <v>138</v>
      </c>
    </row>
    <row r="17" spans="3:5" x14ac:dyDescent="0.2">
      <c r="C17" t="s">
        <v>78</v>
      </c>
      <c r="E17" t="s">
        <v>139</v>
      </c>
    </row>
    <row r="18" spans="3:5" x14ac:dyDescent="0.2">
      <c r="C18" t="s">
        <v>79</v>
      </c>
      <c r="E18" t="s">
        <v>73</v>
      </c>
    </row>
    <row r="19" spans="3:5" x14ac:dyDescent="0.2">
      <c r="C19" t="s">
        <v>80</v>
      </c>
      <c r="E19" t="s">
        <v>74</v>
      </c>
    </row>
    <row r="20" spans="3:5" x14ac:dyDescent="0.2">
      <c r="C20" t="s">
        <v>81</v>
      </c>
      <c r="E20" t="s">
        <v>138</v>
      </c>
    </row>
    <row r="21" spans="3:5" x14ac:dyDescent="0.2">
      <c r="C21" t="s">
        <v>82</v>
      </c>
      <c r="E21" t="s">
        <v>140</v>
      </c>
    </row>
    <row r="22" spans="3:5" x14ac:dyDescent="0.2">
      <c r="C22" t="s">
        <v>83</v>
      </c>
      <c r="E22" t="s">
        <v>141</v>
      </c>
    </row>
    <row r="23" spans="3:5" x14ac:dyDescent="0.2">
      <c r="C23" t="s">
        <v>84</v>
      </c>
      <c r="E23" t="s">
        <v>2</v>
      </c>
    </row>
    <row r="24" spans="3:5" x14ac:dyDescent="0.2">
      <c r="C24" t="s">
        <v>85</v>
      </c>
      <c r="E24" t="s">
        <v>142</v>
      </c>
    </row>
    <row r="25" spans="3:5" x14ac:dyDescent="0.2">
      <c r="C25" t="s">
        <v>86</v>
      </c>
      <c r="E25" t="s">
        <v>143</v>
      </c>
    </row>
    <row r="26" spans="3:5" x14ac:dyDescent="0.2">
      <c r="C26" t="s">
        <v>87</v>
      </c>
      <c r="E26" t="s">
        <v>144</v>
      </c>
    </row>
    <row r="27" spans="3:5" x14ac:dyDescent="0.2">
      <c r="C27" t="s">
        <v>88</v>
      </c>
      <c r="E27" t="s">
        <v>145</v>
      </c>
    </row>
    <row r="28" spans="3:5" x14ac:dyDescent="0.2">
      <c r="C28" t="s">
        <v>89</v>
      </c>
      <c r="E28" t="s">
        <v>146</v>
      </c>
    </row>
    <row r="29" spans="3:5" x14ac:dyDescent="0.2">
      <c r="C29" t="s">
        <v>90</v>
      </c>
      <c r="E29" t="s">
        <v>147</v>
      </c>
    </row>
    <row r="30" spans="3:5" x14ac:dyDescent="0.2">
      <c r="C30" t="s">
        <v>91</v>
      </c>
      <c r="E30" t="s">
        <v>148</v>
      </c>
    </row>
    <row r="31" spans="3:5" x14ac:dyDescent="0.2">
      <c r="C31" t="s">
        <v>92</v>
      </c>
      <c r="E31" t="s">
        <v>149</v>
      </c>
    </row>
    <row r="32" spans="3:5" x14ac:dyDescent="0.2">
      <c r="C32" t="s">
        <v>93</v>
      </c>
      <c r="E32" t="s">
        <v>150</v>
      </c>
    </row>
    <row r="33" spans="3:5" x14ac:dyDescent="0.2">
      <c r="C33" t="s">
        <v>94</v>
      </c>
      <c r="E33" t="s">
        <v>151</v>
      </c>
    </row>
    <row r="34" spans="3:5" x14ac:dyDescent="0.2">
      <c r="C34" t="s">
        <v>95</v>
      </c>
      <c r="E34" t="s">
        <v>152</v>
      </c>
    </row>
    <row r="35" spans="3:5" x14ac:dyDescent="0.2">
      <c r="C35" t="s">
        <v>96</v>
      </c>
      <c r="E35" t="s">
        <v>153</v>
      </c>
    </row>
    <row r="36" spans="3:5" x14ac:dyDescent="0.2">
      <c r="C36" t="s">
        <v>97</v>
      </c>
      <c r="E36" t="s">
        <v>154</v>
      </c>
    </row>
    <row r="37" spans="3:5" x14ac:dyDescent="0.2">
      <c r="C37" t="s">
        <v>98</v>
      </c>
      <c r="E37" t="s">
        <v>155</v>
      </c>
    </row>
    <row r="38" spans="3:5" x14ac:dyDescent="0.2">
      <c r="C38" t="s">
        <v>99</v>
      </c>
      <c r="E38" t="s">
        <v>156</v>
      </c>
    </row>
    <row r="39" spans="3:5" x14ac:dyDescent="0.2">
      <c r="C39" t="s">
        <v>100</v>
      </c>
    </row>
    <row r="40" spans="3:5" x14ac:dyDescent="0.2">
      <c r="C40" t="s">
        <v>101</v>
      </c>
    </row>
    <row r="41" spans="3:5" x14ac:dyDescent="0.2">
      <c r="C41" t="s">
        <v>102</v>
      </c>
    </row>
    <row r="42" spans="3:5" x14ac:dyDescent="0.2">
      <c r="C42" t="s">
        <v>103</v>
      </c>
    </row>
    <row r="43" spans="3:5" x14ac:dyDescent="0.2">
      <c r="C43" t="s">
        <v>104</v>
      </c>
    </row>
    <row r="44" spans="3:5" x14ac:dyDescent="0.2">
      <c r="C44" t="s">
        <v>105</v>
      </c>
    </row>
    <row r="45" spans="3:5" x14ac:dyDescent="0.2">
      <c r="C45" t="s">
        <v>106</v>
      </c>
    </row>
    <row r="46" spans="3:5" x14ac:dyDescent="0.2">
      <c r="C46" t="s">
        <v>107</v>
      </c>
    </row>
    <row r="47" spans="3:5" x14ac:dyDescent="0.2">
      <c r="C47" t="s">
        <v>108</v>
      </c>
    </row>
    <row r="48" spans="3:5" x14ac:dyDescent="0.2">
      <c r="C48" t="s">
        <v>109</v>
      </c>
    </row>
  </sheetData>
  <sheetProtection password="98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Guidelines</vt:lpstr>
      <vt:lpstr>Metadata</vt:lpstr>
      <vt:lpstr>ProxyList</vt:lpstr>
      <vt:lpstr>paleo1measurementTable1</vt:lpstr>
      <vt:lpstr>chron1measurementTable1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Gille</dc:creator>
  <cp:lastModifiedBy>Microsoft Office User</cp:lastModifiedBy>
  <dcterms:created xsi:type="dcterms:W3CDTF">2013-05-10T20:41:09Z</dcterms:created>
  <dcterms:modified xsi:type="dcterms:W3CDTF">2017-04-17T22:08:53Z</dcterms:modified>
</cp:coreProperties>
</file>